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/>
  <mc:AlternateContent xmlns:mc="http://schemas.openxmlformats.org/markup-compatibility/2006">
    <mc:Choice Requires="x15">
      <x15ac:absPath xmlns:x15ac="http://schemas.microsoft.com/office/spreadsheetml/2010/11/ac" url="H:\Kodulehe uuendamine\"/>
    </mc:Choice>
  </mc:AlternateContent>
  <xr:revisionPtr revIDLastSave="0" documentId="13_ncr:1_{5338F5A6-D81F-4BF5-AA4E-CAC218B44AD5}" xr6:coauthVersionLast="36" xr6:coauthVersionMax="36" xr10:uidLastSave="{00000000-0000-0000-0000-000000000000}"/>
  <bookViews>
    <workbookView xWindow="0" yWindow="0" windowWidth="21570" windowHeight="9075" activeTab="5" xr2:uid="{00000000-000D-0000-FFFF-FFFF00000000}"/>
  </bookViews>
  <sheets>
    <sheet name="1.1." sheetId="9" r:id="rId1"/>
    <sheet name="1.2." sheetId="10" r:id="rId2"/>
    <sheet name="1.3." sheetId="11" r:id="rId3"/>
    <sheet name="1.4." sheetId="12" r:id="rId4"/>
    <sheet name="1.5." sheetId="8" r:id="rId5"/>
    <sheet name="1.6." sheetId="6" r:id="rId6"/>
  </sheets>
  <externalReferences>
    <externalReference r:id="rId7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8" i="8" l="1"/>
  <c r="F8" i="8"/>
  <c r="E8" i="8"/>
  <c r="D5" i="8" s="1"/>
  <c r="C8" i="8"/>
  <c r="L7" i="8"/>
  <c r="K7" i="8"/>
  <c r="J7" i="8" s="1"/>
  <c r="I7" i="8"/>
  <c r="H7" i="8" s="1"/>
  <c r="B7" i="8"/>
  <c r="L6" i="8"/>
  <c r="H6" i="8"/>
  <c r="D6" i="8"/>
  <c r="B6" i="8"/>
  <c r="L5" i="8"/>
  <c r="H5" i="8"/>
  <c r="B5" i="8"/>
  <c r="B8" i="8" s="1"/>
  <c r="L4" i="8"/>
  <c r="L8" i="8" s="1"/>
  <c r="K4" i="8"/>
  <c r="K8" i="8" s="1"/>
  <c r="H4" i="8"/>
  <c r="B4" i="8"/>
  <c r="H8" i="8" l="1"/>
  <c r="J6" i="8"/>
  <c r="J4" i="8"/>
  <c r="J5" i="8"/>
  <c r="D4" i="8"/>
  <c r="D7" i="8"/>
  <c r="D8" i="8" l="1"/>
  <c r="J8" i="8"/>
  <c r="N6" i="6" l="1"/>
  <c r="N5" i="6"/>
  <c r="M6" i="6" l="1"/>
  <c r="L6" i="6"/>
  <c r="K6" i="6"/>
  <c r="J6" i="6"/>
  <c r="I6" i="6"/>
  <c r="H6" i="6"/>
  <c r="G6" i="6"/>
  <c r="F6" i="6"/>
  <c r="E6" i="6"/>
  <c r="D6" i="6"/>
  <c r="C6" i="6"/>
  <c r="B6" i="6"/>
  <c r="M5" i="6"/>
  <c r="L5" i="6"/>
  <c r="K5" i="6"/>
  <c r="J5" i="6"/>
  <c r="I5" i="6"/>
  <c r="H5" i="6"/>
  <c r="G5" i="6"/>
  <c r="F5" i="6"/>
  <c r="E5" i="6"/>
  <c r="D5" i="6"/>
  <c r="C5" i="6"/>
  <c r="B5" i="6"/>
</calcChain>
</file>

<file path=xl/sharedStrings.xml><?xml version="1.0" encoding="utf-8"?>
<sst xmlns="http://schemas.openxmlformats.org/spreadsheetml/2006/main" count="283" uniqueCount="99">
  <si>
    <t>Malta</t>
  </si>
  <si>
    <t>Austria</t>
  </si>
  <si>
    <t>Portugal</t>
  </si>
  <si>
    <t>:</t>
  </si>
  <si>
    <t>Montenegro</t>
  </si>
  <si>
    <t>Serbia</t>
  </si>
  <si>
    <t>mln EUR</t>
  </si>
  <si>
    <t>Kristina.Laurand@etag.ee</t>
  </si>
  <si>
    <t xml:space="preserve">Flows of funding and incurred expenditures on R&amp;D between sectors in Estonia in 2019 (million EUR &amp; percentage of GDP) </t>
  </si>
  <si>
    <t xml:space="preserve">% of GDP </t>
  </si>
  <si>
    <t>R&amp;D funder</t>
  </si>
  <si>
    <t>Mln EUR</t>
  </si>
  <si>
    <t>% of GDP</t>
  </si>
  <si>
    <t>R&amp;D expenditure</t>
  </si>
  <si>
    <t>PUBLIC SECTOR</t>
  </si>
  <si>
    <t>Public sector -&gt; Public sector</t>
  </si>
  <si>
    <t>Public sector</t>
  </si>
  <si>
    <t>PRIVATE SECTOR</t>
  </si>
  <si>
    <t>Publix sector -&gt; Private sector</t>
  </si>
  <si>
    <t>Private sector</t>
  </si>
  <si>
    <t>FOREIGN FUNDS</t>
  </si>
  <si>
    <t>Private sector -&gt; Public sector</t>
  </si>
  <si>
    <t>Total</t>
  </si>
  <si>
    <t>Private sector -&gt; Private sector</t>
  </si>
  <si>
    <t>Foreign funds-&gt; Public sector</t>
  </si>
  <si>
    <t>Foreign funds -&gt; Private sector</t>
  </si>
  <si>
    <t>Sources: Statistcs Estonia, tables TD024, TD025, TD050, TD052, TD078, calculations by Estonian Research Council.</t>
  </si>
  <si>
    <t>Data last updated: 02.12.2020</t>
  </si>
  <si>
    <t>Contact: Loone Vilumaa, loone.vilumaa@etag.ee</t>
  </si>
  <si>
    <t>Intramural R&amp;D expenditure on R&amp;D as a percentage of GDP, 2010-2019</t>
  </si>
  <si>
    <t>Country / year</t>
  </si>
  <si>
    <t>Belgium</t>
  </si>
  <si>
    <t>Bulgaria</t>
  </si>
  <si>
    <t>Estonia</t>
  </si>
  <si>
    <t>EU-13</t>
  </si>
  <si>
    <t>EU-15</t>
  </si>
  <si>
    <t>EU-28</t>
  </si>
  <si>
    <t>Spain</t>
  </si>
  <si>
    <t>Netherlands</t>
  </si>
  <si>
    <t>Croatia</t>
  </si>
  <si>
    <t>Ireland</t>
  </si>
  <si>
    <t>Italy</t>
  </si>
  <si>
    <t>Greece</t>
  </si>
  <si>
    <t>Cyprus</t>
  </si>
  <si>
    <t>Lithuania</t>
  </si>
  <si>
    <t>Luxembourg</t>
  </si>
  <si>
    <t>Latvia</t>
  </si>
  <si>
    <t>Poland</t>
  </si>
  <si>
    <t>France</t>
  </si>
  <si>
    <t>Sweden</t>
  </si>
  <si>
    <t>Romania</t>
  </si>
  <si>
    <t>Germany</t>
  </si>
  <si>
    <t>Slovakia</t>
  </si>
  <si>
    <t>Slovenia</t>
  </si>
  <si>
    <t>Finland</t>
  </si>
  <si>
    <t>United Kingdom</t>
  </si>
  <si>
    <t>Denmark</t>
  </si>
  <si>
    <t>Czechia</t>
  </si>
  <si>
    <t>Hungary</t>
  </si>
  <si>
    <t>Sources: Eurostat (Intramural R&amp;D expenditure (GERD) by sectors of performance [rd_e_gerdtot] &amp; Gross domestic product at market prices 
[nama_10_gdp]), calculations by Estonian Research Council.</t>
  </si>
  <si>
    <t>Data last updated: 06.01.2021</t>
  </si>
  <si>
    <t>Contact: Kadri Raudvere, kadri.raudvere@etag.ee</t>
  </si>
  <si>
    <t>Intramural R&amp;D expenditure financed by government (%), 2010-2019</t>
  </si>
  <si>
    <t>Bosnia and Herzegovina</t>
  </si>
  <si>
    <t>China except Hong Kong</t>
  </si>
  <si>
    <t>Euro area (19)</t>
  </si>
  <si>
    <t>European Union (28)</t>
  </si>
  <si>
    <t>Germany (until 1990 former territory of the FRG)</t>
  </si>
  <si>
    <t>Iceland</t>
  </si>
  <si>
    <t>Japan</t>
  </si>
  <si>
    <t>North Macedonia</t>
  </si>
  <si>
    <t>Norway</t>
  </si>
  <si>
    <t>Russia</t>
  </si>
  <si>
    <t>South Korea</t>
  </si>
  <si>
    <t>Switzerland</t>
  </si>
  <si>
    <t>Turkey</t>
  </si>
  <si>
    <t>United States</t>
  </si>
  <si>
    <t>: no data available</t>
  </si>
  <si>
    <t>Sources: Eurostat (Intramural R&amp;D expenditure (GERD) by sectors of performance [rd_e_gerdtot]), calculations by Estonian Research Council.</t>
  </si>
  <si>
    <t>Data last updated: 22.12.2020</t>
  </si>
  <si>
    <t>Public sector and private sector R&amp;D expenditures as a percentage of GDP in 2018-2019 in Europe</t>
  </si>
  <si>
    <t>Sources: Eurostat (Intramural R&amp;D expenditure (GERD) by sectors of performance [rd_e_gerdtot], 
Gross domestic product at market prices [nama_10_gdp]), calculations by Estonian Research Council).</t>
  </si>
  <si>
    <t>Data last updated: 22.12.2020.</t>
  </si>
  <si>
    <t>Source: Ministry of Education and Research (state budget).</t>
  </si>
  <si>
    <t>Data last updated: 26.03.2021.</t>
  </si>
  <si>
    <t>Contact: Kristina Laurand</t>
  </si>
  <si>
    <t>Research grants</t>
  </si>
  <si>
    <t>Baseline funding</t>
  </si>
  <si>
    <t>EU Structural Funds</t>
  </si>
  <si>
    <t>Other</t>
  </si>
  <si>
    <t>%</t>
  </si>
  <si>
    <t>1.5. The budget of the research, development and innovation programme of the Ministry of Education and Research (million EUR) in 2016-2021</t>
  </si>
  <si>
    <t>Sources: Estonian Research Council, Ministry of Education and Research.</t>
  </si>
  <si>
    <t xml:space="preserve">Contact: Kristina Laurand
</t>
  </si>
  <si>
    <t>National research grants (mln EUR)</t>
  </si>
  <si>
    <t>Baseline funding (mln EUR)</t>
  </si>
  <si>
    <t>National research grants (%)</t>
  </si>
  <si>
    <t>Baseline funding (%)</t>
  </si>
  <si>
    <t>1.6. Proportions between baseline funding and national research grants 2009-2021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</si>
</sst>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#,##0.0"/>
    <numFmt numFmtId="166" formatCode="0.0%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186"/>
      <scheme val="minor"/>
    </font>
    <font>
      <sz val="11"/>
      <name val="Calibri"/>
      <family val="2"/>
      <scheme val="minor"/>
    </font>
    <font>
      <sz val="11"/>
      <name val="Arial"/>
      <family val="2"/>
      <charset val="186"/>
    </font>
    <font>
      <b/>
      <sz val="11"/>
      <name val="Calibri"/>
      <family val="2"/>
      <scheme val="minor"/>
    </font>
    <font>
      <b/>
      <sz val="12"/>
      <color rgb="FF9474CC"/>
      <name val="Calibri Light"/>
      <family val="2"/>
      <charset val="186"/>
    </font>
    <font>
      <b/>
      <sz val="12"/>
      <color rgb="FF6638B6"/>
      <name val="Calibri Light"/>
      <family val="2"/>
      <charset val="186"/>
    </font>
  </fonts>
  <fills count="6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7" fillId="0" borderId="0"/>
  </cellStyleXfs>
  <cellXfs count="71">
    <xf numFmtId="0" fontId="0" fillId="0" borderId="0" xfId="0"/>
    <xf numFmtId="0" fontId="0" fillId="0" borderId="1" xfId="0" applyBorder="1"/>
    <xf numFmtId="0" fontId="0" fillId="2" borderId="1" xfId="0" applyFill="1" applyBorder="1"/>
    <xf numFmtId="164" fontId="0" fillId="0" borderId="1" xfId="0" applyNumberFormat="1" applyBorder="1"/>
    <xf numFmtId="0" fontId="3" fillId="0" borderId="0" xfId="0" applyFont="1"/>
    <xf numFmtId="9" fontId="0" fillId="0" borderId="1" xfId="1" applyFont="1" applyBorder="1"/>
    <xf numFmtId="0" fontId="3" fillId="2" borderId="1" xfId="0" applyFont="1" applyFill="1" applyBorder="1"/>
    <xf numFmtId="0" fontId="3" fillId="0" borderId="1" xfId="0" applyFont="1" applyBorder="1"/>
    <xf numFmtId="9" fontId="3" fillId="0" borderId="1" xfId="0" applyNumberFormat="1" applyFont="1" applyBorder="1"/>
    <xf numFmtId="164" fontId="3" fillId="0" borderId="1" xfId="0" applyNumberFormat="1" applyFont="1" applyBorder="1"/>
    <xf numFmtId="9" fontId="3" fillId="0" borderId="1" xfId="1" applyFont="1" applyBorder="1"/>
    <xf numFmtId="0" fontId="3" fillId="0" borderId="0" xfId="0" applyFont="1" applyFill="1" applyBorder="1" applyAlignment="1">
      <alignment vertical="center"/>
    </xf>
    <xf numFmtId="0" fontId="0" fillId="0" borderId="0" xfId="0" applyFill="1" applyBorder="1"/>
    <xf numFmtId="165" fontId="0" fillId="0" borderId="1" xfId="0" applyNumberFormat="1" applyBorder="1"/>
    <xf numFmtId="9" fontId="0" fillId="0" borderId="1" xfId="1" applyFont="1" applyFill="1" applyBorder="1"/>
    <xf numFmtId="0" fontId="0" fillId="0" borderId="0" xfId="0"/>
    <xf numFmtId="0" fontId="6" fillId="0" borderId="0" xfId="0" applyFont="1"/>
    <xf numFmtId="10" fontId="5" fillId="0" borderId="1" xfId="0" applyNumberFormat="1" applyFont="1" applyBorder="1"/>
    <xf numFmtId="0" fontId="0" fillId="0" borderId="0" xfId="0" applyFill="1" applyBorder="1" applyAlignment="1"/>
    <xf numFmtId="2" fontId="5" fillId="0" borderId="1" xfId="0" applyNumberFormat="1" applyFont="1" applyBorder="1"/>
    <xf numFmtId="165" fontId="0" fillId="0" borderId="1" xfId="0" applyNumberFormat="1" applyFill="1" applyBorder="1"/>
    <xf numFmtId="0" fontId="9" fillId="0" borderId="0" xfId="0" applyFont="1"/>
    <xf numFmtId="0" fontId="10" fillId="0" borderId="0" xfId="0" applyFont="1"/>
    <xf numFmtId="0" fontId="0" fillId="0" borderId="0" xfId="0" applyFill="1"/>
    <xf numFmtId="0" fontId="0" fillId="0" borderId="0" xfId="0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0" borderId="4" xfId="0" applyFont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10" fontId="1" fillId="0" borderId="1" xfId="0" applyNumberFormat="1" applyFont="1" applyBorder="1"/>
    <xf numFmtId="0" fontId="1" fillId="0" borderId="1" xfId="0" applyFont="1" applyBorder="1"/>
    <xf numFmtId="2" fontId="1" fillId="0" borderId="1" xfId="0" applyNumberFormat="1" applyFont="1" applyBorder="1"/>
    <xf numFmtId="10" fontId="1" fillId="0" borderId="1" xfId="1" applyNumberFormat="1" applyFont="1" applyBorder="1"/>
    <xf numFmtId="0" fontId="1" fillId="0" borderId="0" xfId="0" applyFont="1"/>
    <xf numFmtId="0" fontId="0" fillId="0" borderId="0" xfId="0" applyBorder="1"/>
    <xf numFmtId="0" fontId="3" fillId="3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  <xf numFmtId="164" fontId="1" fillId="2" borderId="1" xfId="0" applyNumberFormat="1" applyFont="1" applyFill="1" applyBorder="1"/>
    <xf numFmtId="164" fontId="1" fillId="0" borderId="1" xfId="0" applyNumberFormat="1" applyFont="1" applyBorder="1"/>
    <xf numFmtId="0" fontId="6" fillId="0" borderId="0" xfId="0" applyFont="1" applyFill="1" applyBorder="1" applyAlignment="1">
      <alignment wrapText="1"/>
    </xf>
    <xf numFmtId="10" fontId="6" fillId="0" borderId="0" xfId="1" applyNumberFormat="1" applyFont="1" applyFill="1" applyBorder="1" applyAlignment="1">
      <alignment horizontal="center" wrapText="1"/>
    </xf>
    <xf numFmtId="0" fontId="3" fillId="5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vertical="center"/>
    </xf>
    <xf numFmtId="0" fontId="6" fillId="0" borderId="0" xfId="0" applyFont="1" applyBorder="1"/>
    <xf numFmtId="0" fontId="6" fillId="0" borderId="1" xfId="0" applyFont="1" applyBorder="1"/>
    <xf numFmtId="166" fontId="6" fillId="0" borderId="1" xfId="1" applyNumberFormat="1" applyFont="1" applyBorder="1" applyAlignment="1">
      <alignment vertical="center"/>
    </xf>
    <xf numFmtId="0" fontId="8" fillId="0" borderId="0" xfId="0" applyFont="1" applyBorder="1"/>
    <xf numFmtId="0" fontId="6" fillId="2" borderId="1" xfId="0" applyFont="1" applyFill="1" applyBorder="1"/>
    <xf numFmtId="166" fontId="6" fillId="2" borderId="1" xfId="1" applyNumberFormat="1" applyFont="1" applyFill="1" applyBorder="1" applyAlignment="1">
      <alignment vertical="center"/>
    </xf>
    <xf numFmtId="0" fontId="6" fillId="0" borderId="1" xfId="0" applyFont="1" applyFill="1" applyBorder="1"/>
    <xf numFmtId="166" fontId="6" fillId="0" borderId="1" xfId="1" applyNumberFormat="1" applyFont="1" applyFill="1" applyBorder="1" applyAlignment="1">
      <alignment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/>
    <xf numFmtId="0" fontId="8" fillId="3" borderId="1" xfId="0" applyFont="1" applyFill="1" applyBorder="1" applyAlignment="1">
      <alignment horizontal="center" vertical="center" wrapText="1"/>
    </xf>
    <xf numFmtId="0" fontId="8" fillId="0" borderId="0" xfId="0" applyFont="1"/>
    <xf numFmtId="0" fontId="6" fillId="3" borderId="2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/>
    </xf>
    <xf numFmtId="0" fontId="6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10" fontId="6" fillId="0" borderId="1" xfId="1" applyNumberFormat="1" applyFont="1" applyBorder="1"/>
    <xf numFmtId="0" fontId="6" fillId="2" borderId="1" xfId="0" applyFont="1" applyFill="1" applyBorder="1" applyAlignment="1">
      <alignment horizontal="left" vertical="center"/>
    </xf>
    <xf numFmtId="10" fontId="6" fillId="2" borderId="1" xfId="1" applyNumberFormat="1" applyFont="1" applyFill="1" applyBorder="1"/>
    <xf numFmtId="0" fontId="1" fillId="0" borderId="0" xfId="0" applyFont="1" applyFill="1" applyBorder="1" applyAlignment="1"/>
    <xf numFmtId="0" fontId="2" fillId="0" borderId="0" xfId="0" applyFont="1" applyAlignment="1"/>
    <xf numFmtId="0" fontId="0" fillId="0" borderId="0" xfId="0" applyAlignment="1"/>
    <xf numFmtId="0" fontId="0" fillId="0" borderId="1" xfId="0" applyBorder="1" applyAlignment="1">
      <alignment horizontal="center"/>
    </xf>
    <xf numFmtId="0" fontId="0" fillId="0" borderId="0" xfId="0" applyFill="1" applyBorder="1" applyAlignment="1">
      <alignment vertical="top" wrapText="1"/>
    </xf>
  </cellXfs>
  <cellStyles count="3">
    <cellStyle name="Normaallaad" xfId="0" builtinId="0"/>
    <cellStyle name="Normaallaad 3" xfId="2" xr:uid="{AA16FF9D-43D7-400C-B9D0-5E39F5C93F8C}"/>
    <cellStyle name="Protsent" xfId="1" builtinId="5"/>
  </cellStyles>
  <dxfs count="0"/>
  <tableStyles count="0" defaultTableStyle="TableStyleMedium2" defaultPivotStyle="PivotStyleLight16"/>
  <colors>
    <mruColors>
      <color rgb="FFAA96D7"/>
      <color rgb="FFE0D7F0"/>
      <color rgb="FF9474CC"/>
      <color rgb="FF6638B6"/>
      <color rgb="FF8560C5"/>
      <color rgb="FF959494"/>
      <color rgb="FFC8B4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07572236929038"/>
          <c:y val="2.0999994488190423E-2"/>
          <c:w val="0.58447742755260845"/>
          <c:h val="0.97899999834645657"/>
        </c:manualLayout>
      </c:layout>
      <c:pieChart>
        <c:varyColors val="1"/>
        <c:ser>
          <c:idx val="0"/>
          <c:order val="0"/>
          <c:spPr>
            <a:solidFill>
              <a:schemeClr val="accent6">
                <a:lumMod val="60000"/>
                <a:lumOff val="40000"/>
              </a:schemeClr>
            </a:solidFill>
          </c:spPr>
          <c:dPt>
            <c:idx val="0"/>
            <c:bubble3D val="0"/>
            <c:spPr>
              <a:solidFill>
                <a:srgbClr val="8560C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DE7-4D29-A6D3-6F61171E2A54}"/>
              </c:ext>
            </c:extLst>
          </c:dPt>
          <c:dPt>
            <c:idx val="1"/>
            <c:bubble3D val="0"/>
            <c:spPr>
              <a:solidFill>
                <a:srgbClr val="AA96D7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DE7-4D29-A6D3-6F61171E2A54}"/>
              </c:ext>
            </c:extLst>
          </c:dPt>
          <c:dPt>
            <c:idx val="2"/>
            <c:bubble3D val="0"/>
            <c:spPr>
              <a:solidFill>
                <a:srgbClr val="E0D7F0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DE7-4D29-A6D3-6F61171E2A54}"/>
              </c:ext>
            </c:extLst>
          </c:dPt>
          <c:dPt>
            <c:idx val="3"/>
            <c:bubble3D val="0"/>
            <c:spPr>
              <a:solidFill>
                <a:srgbClr val="95949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7DE7-4D29-A6D3-6F61171E2A54}"/>
              </c:ext>
            </c:extLst>
          </c:dPt>
          <c:dLbls>
            <c:dLbl>
              <c:idx val="0"/>
              <c:layout>
                <c:manualLayout>
                  <c:x val="-0.16884887322861131"/>
                  <c:y val="0.20250001594488315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j-lt"/>
                        <a:ea typeface="+mn-ea"/>
                        <a:cs typeface="+mn-cs"/>
                      </a:defRPr>
                    </a:pPr>
                    <a:fld id="{B1D54DA0-8502-4CA3-B580-28AC13AE2C60}" type="CELLRANG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[LAHTRIVAHEMIK]</a:t>
                    </a:fld>
                    <a:r>
                      <a:rPr lang="en-US" sz="1050">
                        <a:latin typeface="+mj-lt"/>
                      </a:rPr>
                      <a:t> mln EUR</a:t>
                    </a:r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B1EFF249-8478-4C03-8834-B20E62D00F25}" type="CATEGORYNAM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[KATEGOORIA NIMI]</a:t>
                    </a:fld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C3890048-AC91-45B8-AFAA-4A422ADFE64D}" type="VALU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[VÄÄRTUS]</a:t>
                    </a:fld>
                    <a:endParaRPr lang="et-E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j-lt"/>
                      <a:ea typeface="+mn-ea"/>
                      <a:cs typeface="+mn-cs"/>
                    </a:defRPr>
                  </a:pPr>
                  <a:endParaRPr lang="et-E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7DE7-4D29-A6D3-6F61171E2A54}"/>
                </c:ext>
              </c:extLst>
            </c:dLbl>
            <c:dLbl>
              <c:idx val="1"/>
              <c:layout>
                <c:manualLayout>
                  <c:x val="-0.11587609420950994"/>
                  <c:y val="-0.22006700260708587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j-lt"/>
                        <a:ea typeface="+mn-ea"/>
                        <a:cs typeface="+mn-cs"/>
                      </a:defRPr>
                    </a:pPr>
                    <a:fld id="{C322A22F-E281-4DC8-BEB2-E0ABB38425C2}" type="CELLRANG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[LAHTRIVAHEMIK]</a:t>
                    </a:fld>
                    <a:r>
                      <a:rPr lang="en-US" sz="1050">
                        <a:latin typeface="+mj-lt"/>
                      </a:rPr>
                      <a:t> mln EUR</a:t>
                    </a:r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0FD2E488-3F6A-476D-892D-A4265BB2E89D}" type="CATEGORYNAM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[KATEGOORIA NIMI]</a:t>
                    </a:fld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70FB0080-EB77-49B8-B355-5C1A4C60A51A}" type="VALU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[VÄÄRTUS]</a:t>
                    </a:fld>
                    <a:endParaRPr lang="et-E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j-lt"/>
                      <a:ea typeface="+mn-ea"/>
                      <a:cs typeface="+mn-cs"/>
                    </a:defRPr>
                  </a:pPr>
                  <a:endParaRPr lang="et-E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3820889923401123"/>
                      <c:h val="0.21375001683070999"/>
                    </c:manualLayout>
                  </c15:layout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7DE7-4D29-A6D3-6F61171E2A54}"/>
                </c:ext>
              </c:extLst>
            </c:dLbl>
            <c:dLbl>
              <c:idx val="2"/>
              <c:layout>
                <c:manualLayout>
                  <c:x val="0.17633000908919755"/>
                  <c:y val="-0.22818993922755426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j-lt"/>
                        <a:ea typeface="+mn-ea"/>
                        <a:cs typeface="+mn-cs"/>
                      </a:defRPr>
                    </a:pPr>
                    <a:fld id="{C614D566-012B-404B-9993-7E518201C53F}" type="CELLRANG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[LAHTRIVAHEMIK]</a:t>
                    </a:fld>
                    <a:r>
                      <a:rPr lang="en-US" sz="1050">
                        <a:latin typeface="+mj-lt"/>
                      </a:rPr>
                      <a:t> mln EUR</a:t>
                    </a:r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6B2CD00C-21D1-479C-AF5D-9E4EEE751BC9}" type="CATEGORYNAM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[KATEGOORIA NIMI]</a:t>
                    </a:fld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5E552B55-9385-45C1-91B8-0B2E586B4A67}" type="VALU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[VÄÄRTUS]</a:t>
                    </a:fld>
                    <a:endParaRPr lang="et-E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j-lt"/>
                      <a:ea typeface="+mn-ea"/>
                      <a:cs typeface="+mn-cs"/>
                    </a:defRPr>
                  </a:pPr>
                  <a:endParaRPr lang="et-E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7DE7-4D29-A6D3-6F61171E2A54}"/>
                </c:ext>
              </c:extLst>
            </c:dLbl>
            <c:dLbl>
              <c:idx val="3"/>
              <c:layout>
                <c:manualLayout>
                  <c:x val="0.14611198822141541"/>
                  <c:y val="0.21723140204489366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sp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chemeClr val="tx1">
                            <a:lumMod val="75000"/>
                            <a:lumOff val="25000"/>
                          </a:schemeClr>
                        </a:solidFill>
                        <a:latin typeface="+mj-lt"/>
                        <a:ea typeface="+mn-ea"/>
                        <a:cs typeface="+mn-cs"/>
                      </a:defRPr>
                    </a:pPr>
                    <a:fld id="{8758D6A8-B587-4FB2-9D2D-05560FBA9147}" type="CELLRANG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[LAHTRIVAHEMIK]</a:t>
                    </a:fld>
                    <a:r>
                      <a:rPr lang="en-US" sz="1050">
                        <a:latin typeface="+mj-lt"/>
                      </a:rPr>
                      <a:t> mln EUR</a:t>
                    </a:r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8AF51288-DECE-48F3-98A8-807903C72163}" type="CATEGORYNAM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[KATEGOORIA NIMI]</a:t>
                    </a:fld>
                    <a:endParaRPr lang="en-US" sz="1050" baseline="0">
                      <a:latin typeface="+mj-lt"/>
                    </a:endParaRPr>
                  </a:p>
                  <a:p>
                    <a:pPr>
                      <a:defRPr sz="1050" b="1">
                        <a:latin typeface="+mj-lt"/>
                      </a:defRPr>
                    </a:pPr>
                    <a:fld id="{CA774F43-18CB-4BD7-A721-1C9B8A1459B2}" type="VALUE">
                      <a:rPr lang="en-US" sz="1050">
                        <a:latin typeface="+mj-lt"/>
                      </a:rPr>
                      <a:pPr>
                        <a:defRPr sz="1050" b="1">
                          <a:latin typeface="+mj-lt"/>
                        </a:defRPr>
                      </a:pPr>
                      <a:t>[VÄÄRTUS]</a:t>
                    </a:fld>
                    <a:endParaRPr lang="et-EE"/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j-lt"/>
                      <a:ea typeface="+mn-ea"/>
                      <a:cs typeface="+mn-cs"/>
                    </a:defRPr>
                  </a:pPr>
                  <a:endParaRPr lang="et-EE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7DE7-4D29-A6D3-6F61171E2A5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showDataLabelsRange val="1"/>
              </c:ext>
            </c:extLst>
          </c:dLbls>
          <c:cat>
            <c:strRef>
              <c:f>'1.5.'!$A$4:$A$7</c:f>
              <c:strCache>
                <c:ptCount val="4"/>
                <c:pt idx="0">
                  <c:v>Research grants</c:v>
                </c:pt>
                <c:pt idx="1">
                  <c:v>Baseline funding</c:v>
                </c:pt>
                <c:pt idx="2">
                  <c:v>EU Structural Funds</c:v>
                </c:pt>
                <c:pt idx="3">
                  <c:v>Other</c:v>
                </c:pt>
              </c:strCache>
            </c:strRef>
          </c:cat>
          <c:val>
            <c:numRef>
              <c:f>'1.5.'!$L$4:$L$7</c:f>
              <c:numCache>
                <c:formatCode>0%</c:formatCode>
                <c:ptCount val="4"/>
                <c:pt idx="0">
                  <c:v>0.22427714087568335</c:v>
                </c:pt>
                <c:pt idx="1">
                  <c:v>0.22427714087568335</c:v>
                </c:pt>
                <c:pt idx="2">
                  <c:v>0.30286652434842914</c:v>
                </c:pt>
                <c:pt idx="3">
                  <c:v>0.24857919390020417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'1.5.'!$M$4:$M$7</c15:f>
                <c15:dlblRangeCache>
                  <c:ptCount val="4"/>
                  <c:pt idx="0">
                    <c:v>46,3</c:v>
                  </c:pt>
                  <c:pt idx="1">
                    <c:v>46,3</c:v>
                  </c:pt>
                  <c:pt idx="2">
                    <c:v>62,5</c:v>
                  </c:pt>
                  <c:pt idx="3">
                    <c:v>51,3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8-7DE7-4D29-A6D3-6F61171E2A54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7DE7-4D29-A6D3-6F61171E2A5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C-7DE7-4D29-A6D3-6F61171E2A5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E-7DE7-4D29-A6D3-6F61171E2A5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0-7DE7-4D29-A6D3-6F61171E2A54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'1.5.'!$A$4:$A$7</c:f>
              <c:strCache>
                <c:ptCount val="4"/>
                <c:pt idx="0">
                  <c:v>Research grants</c:v>
                </c:pt>
                <c:pt idx="1">
                  <c:v>Baseline funding</c:v>
                </c:pt>
                <c:pt idx="2">
                  <c:v>EU Structural Funds</c:v>
                </c:pt>
                <c:pt idx="3">
                  <c:v>Other</c:v>
                </c:pt>
              </c:strCache>
            </c:strRef>
          </c:cat>
          <c:val>
            <c:numRef>
              <c:f>'1.5.'!$M$4:$M$7</c:f>
              <c:numCache>
                <c:formatCode>0.0</c:formatCode>
                <c:ptCount val="4"/>
                <c:pt idx="0">
                  <c:v>46.31</c:v>
                </c:pt>
                <c:pt idx="1">
                  <c:v>46.31</c:v>
                </c:pt>
                <c:pt idx="2">
                  <c:v>62.537576000000001</c:v>
                </c:pt>
                <c:pt idx="3">
                  <c:v>51.328023999999999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7DE7-4D29-A6D3-6F61171E2A5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'1.6.'!$A$3</c:f>
              <c:strCache>
                <c:ptCount val="1"/>
                <c:pt idx="0">
                  <c:v>National research grants (mln EUR)</c:v>
                </c:pt>
              </c:strCache>
            </c:strRef>
          </c:tx>
          <c:spPr>
            <a:solidFill>
              <a:srgbClr val="AA96D7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F68142CE-4590-4215-8A09-B0A8014B1047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8B45-4C5B-A69C-FF4FF5CCD3F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DB8B70AC-0A6D-4293-A38E-E3321B79AA5C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8B45-4C5B-A69C-FF4FF5CCD3F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CB612D1D-6049-41E6-926E-7406C7259AE0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8B45-4C5B-A69C-FF4FF5CCD3F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93ED174C-11C2-4CE6-96C3-80BB9BD69360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8B45-4C5B-A69C-FF4FF5CCD3F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BA553555-DB91-4764-BCCE-C5CBEB8F7EDA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B45-4C5B-A69C-FF4FF5CCD3F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F09FC5E2-94DB-4EAD-B9DF-DACD9F2C9B5A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B45-4C5B-A69C-FF4FF5CCD3F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5F6A91D1-7210-4180-B951-E438DF246173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8B45-4C5B-A69C-FF4FF5CCD3F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C14394DA-B170-49CB-A74F-ABDE32C20317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B45-4C5B-A69C-FF4FF5CCD3F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79D11082-CA1E-4420-A9EA-C11C5D2014E5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B45-4C5B-A69C-FF4FF5CCD3F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2CD6AEE-97ED-448D-A4EC-A6238605EBC2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B45-4C5B-A69C-FF4FF5CCD3F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80D69881-E301-4185-9838-3F2222F89889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B45-4C5B-A69C-FF4FF5CCD3F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9799DAA5-ACC1-4307-A5E4-44728B3B06EC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B45-4C5B-A69C-FF4FF5CCD3F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9FE527EA-197B-4D33-B001-B58A71FC9C9C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B45-4C5B-A69C-FF4FF5CCD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'1.6.'!$B$2:$N$2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'1.6.'!$B$3:$N$3</c:f>
              <c:numCache>
                <c:formatCode>General</c:formatCode>
                <c:ptCount val="13"/>
                <c:pt idx="0">
                  <c:v>39.6</c:v>
                </c:pt>
                <c:pt idx="1">
                  <c:v>37.799999999999997</c:v>
                </c:pt>
                <c:pt idx="2" formatCode="#\ ##0.0">
                  <c:v>37.9</c:v>
                </c:pt>
                <c:pt idx="3" formatCode="#\ ##0.0">
                  <c:v>37.799999999999997</c:v>
                </c:pt>
                <c:pt idx="4" formatCode="#\ ##0.0">
                  <c:v>37.700000000000003</c:v>
                </c:pt>
                <c:pt idx="5" formatCode="#\ ##0.0">
                  <c:v>38</c:v>
                </c:pt>
                <c:pt idx="6" formatCode="#\ ##0.0">
                  <c:v>42.4</c:v>
                </c:pt>
                <c:pt idx="7" formatCode="#\ ##0.0">
                  <c:v>37.9</c:v>
                </c:pt>
                <c:pt idx="8" formatCode="#\ ##0.0">
                  <c:v>39.4</c:v>
                </c:pt>
                <c:pt idx="9" formatCode="#\ ##0.0">
                  <c:v>40.200000000000003</c:v>
                </c:pt>
                <c:pt idx="10">
                  <c:v>40.6</c:v>
                </c:pt>
                <c:pt idx="11" formatCode="#\ ##0.0">
                  <c:v>42.7</c:v>
                </c:pt>
                <c:pt idx="12" formatCode="#\ ##0.0">
                  <c:v>46.3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'1.6.'!$B$5:$N$5</c15:f>
                <c15:dlblRangeCache>
                  <c:ptCount val="13"/>
                  <c:pt idx="0">
                    <c:v>84%</c:v>
                  </c:pt>
                  <c:pt idx="1">
                    <c:v>84%</c:v>
                  </c:pt>
                  <c:pt idx="2">
                    <c:v>84%</c:v>
                  </c:pt>
                  <c:pt idx="3">
                    <c:v>84%</c:v>
                  </c:pt>
                  <c:pt idx="4">
                    <c:v>84%</c:v>
                  </c:pt>
                  <c:pt idx="5">
                    <c:v>82%</c:v>
                  </c:pt>
                  <c:pt idx="6">
                    <c:v>82%</c:v>
                  </c:pt>
                  <c:pt idx="7">
                    <c:v>73%</c:v>
                  </c:pt>
                  <c:pt idx="8">
                    <c:v>70%</c:v>
                  </c:pt>
                  <c:pt idx="9">
                    <c:v>60%</c:v>
                  </c:pt>
                  <c:pt idx="10">
                    <c:v>51%</c:v>
                  </c:pt>
                  <c:pt idx="11">
                    <c:v>50%</c:v>
                  </c:pt>
                  <c:pt idx="12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8B45-4C5B-A69C-FF4FF5CCD3F3}"/>
            </c:ext>
          </c:extLst>
        </c:ser>
        <c:ser>
          <c:idx val="1"/>
          <c:order val="1"/>
          <c:tx>
            <c:strRef>
              <c:f>'1.6.'!$A$4</c:f>
              <c:strCache>
                <c:ptCount val="1"/>
                <c:pt idx="0">
                  <c:v>Baseline funding (mln EUR)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6F3E7225-0386-43D9-8994-FF1AB8BE4A92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8B45-4C5B-A69C-FF4FF5CCD3F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AF97883D-86E7-42D6-B7C4-ABF1C1E914DE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B45-4C5B-A69C-FF4FF5CCD3F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9C46B7EE-85B1-4421-A7D5-697BD9CBF3D5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8B45-4C5B-A69C-FF4FF5CCD3F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AF70A094-5791-4225-80C4-872175FED69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8B45-4C5B-A69C-FF4FF5CCD3F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E3A5E658-3DD8-4FCB-A900-DD208D17A053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8B45-4C5B-A69C-FF4FF5CCD3F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1BE3C828-C917-456B-A996-6300BC844BA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8B45-4C5B-A69C-FF4FF5CCD3F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49D30ABA-620C-4EED-9B6D-F13B6E6986D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8B45-4C5B-A69C-FF4FF5CCD3F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63500735-670E-4116-986A-0A93AEF4C368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8B45-4C5B-A69C-FF4FF5CCD3F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C5336CA4-CEFC-4E0A-94AC-3AD5A8EBF38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8B45-4C5B-A69C-FF4FF5CCD3F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B62C6A46-8EC2-4201-8449-05582C97FA6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8B45-4C5B-A69C-FF4FF5CCD3F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7AF0663C-12EF-4B7D-8C08-56613D0A6F9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8B45-4C5B-A69C-FF4FF5CCD3F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08F26431-5296-46E5-8171-71AF4B162BD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9-8B45-4C5B-A69C-FF4FF5CCD3F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38516132-AB57-4F07-A1C9-9FC8C16E3109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A-8B45-4C5B-A69C-FF4FF5CCD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'1.6.'!$B$2:$N$2</c:f>
              <c:numCache>
                <c:formatCode>General</c:formatCode>
                <c:ptCount val="1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</c:numCache>
            </c:numRef>
          </c:cat>
          <c:val>
            <c:numRef>
              <c:f>'1.6.'!$B$4:$N$4</c:f>
              <c:numCache>
                <c:formatCode>General</c:formatCode>
                <c:ptCount val="13"/>
                <c:pt idx="0">
                  <c:v>7.8</c:v>
                </c:pt>
                <c:pt idx="1">
                  <c:v>7.2</c:v>
                </c:pt>
                <c:pt idx="2" formatCode="#\ ##0.0">
                  <c:v>7.2</c:v>
                </c:pt>
                <c:pt idx="3" formatCode="#\ ##0.0">
                  <c:v>7.2</c:v>
                </c:pt>
                <c:pt idx="4" formatCode="#\ ##0.0">
                  <c:v>7.2</c:v>
                </c:pt>
                <c:pt idx="5" formatCode="#\ ##0.0">
                  <c:v>8.4</c:v>
                </c:pt>
                <c:pt idx="6" formatCode="#\ ##0.0">
                  <c:v>9.3000000000000007</c:v>
                </c:pt>
                <c:pt idx="7" formatCode="#\ ##0.0">
                  <c:v>13.9</c:v>
                </c:pt>
                <c:pt idx="8" formatCode="#\ ##0.0">
                  <c:v>16.899999999999999</c:v>
                </c:pt>
                <c:pt idx="9" formatCode="#\ ##0.0">
                  <c:v>26.9</c:v>
                </c:pt>
                <c:pt idx="10">
                  <c:v>39.1</c:v>
                </c:pt>
                <c:pt idx="11" formatCode="#\ ##0.0">
                  <c:v>42.5</c:v>
                </c:pt>
                <c:pt idx="12" formatCode="#\ ##0.0">
                  <c:v>46.3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'1.6.'!$B$6:$N$6</c15:f>
                <c15:dlblRangeCache>
                  <c:ptCount val="13"/>
                  <c:pt idx="0">
                    <c:v>16%</c:v>
                  </c:pt>
                  <c:pt idx="1">
                    <c:v>16%</c:v>
                  </c:pt>
                  <c:pt idx="2">
                    <c:v>16%</c:v>
                  </c:pt>
                  <c:pt idx="3">
                    <c:v>16%</c:v>
                  </c:pt>
                  <c:pt idx="4">
                    <c:v>16%</c:v>
                  </c:pt>
                  <c:pt idx="5">
                    <c:v>18%</c:v>
                  </c:pt>
                  <c:pt idx="6">
                    <c:v>18%</c:v>
                  </c:pt>
                  <c:pt idx="7">
                    <c:v>27%</c:v>
                  </c:pt>
                  <c:pt idx="8">
                    <c:v>30%</c:v>
                  </c:pt>
                  <c:pt idx="9">
                    <c:v>40%</c:v>
                  </c:pt>
                  <c:pt idx="10">
                    <c:v>49%</c:v>
                  </c:pt>
                  <c:pt idx="11">
                    <c:v>50%</c:v>
                  </c:pt>
                  <c:pt idx="12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B-8B45-4C5B-A69C-FF4FF5CCD3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5"/>
        <c:overlap val="100"/>
        <c:axId val="615132831"/>
        <c:axId val="552382335"/>
      </c:barChart>
      <c:catAx>
        <c:axId val="615132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552382335"/>
        <c:crosses val="autoZero"/>
        <c:auto val="1"/>
        <c:lblAlgn val="ctr"/>
        <c:lblOffset val="100"/>
        <c:noMultiLvlLbl val="0"/>
      </c:catAx>
      <c:valAx>
        <c:axId val="552382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615132831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116416</xdr:colOff>
      <xdr:row>12</xdr:row>
      <xdr:rowOff>38099</xdr:rowOff>
    </xdr:from>
    <xdr:to>
      <xdr:col>18</xdr:col>
      <xdr:colOff>447676</xdr:colOff>
      <xdr:row>32</xdr:row>
      <xdr:rowOff>104775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41EC8C9F-1C35-4344-9003-CC131A0286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95249</xdr:colOff>
      <xdr:row>30</xdr:row>
      <xdr:rowOff>173566</xdr:rowOff>
    </xdr:from>
    <xdr:to>
      <xdr:col>19</xdr:col>
      <xdr:colOff>19050</xdr:colOff>
      <xdr:row>32</xdr:row>
      <xdr:rowOff>57150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AD66D8FA-698A-45C7-920C-D879A74E78AE}"/>
            </a:ext>
          </a:extLst>
        </xdr:cNvPr>
        <xdr:cNvSpPr txBox="1"/>
      </xdr:nvSpPr>
      <xdr:spPr>
        <a:xfrm>
          <a:off x="11887199" y="5812366"/>
          <a:ext cx="1752601" cy="27410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t-EE" sz="1100" b="1" baseline="0">
              <a:solidFill>
                <a:srgbClr val="6638B6"/>
              </a:solidFill>
              <a:latin typeface="+mj-lt"/>
            </a:rPr>
            <a:t>Total budget 206,5 mln EUR</a:t>
          </a:r>
          <a:endParaRPr lang="et-EE" sz="1100" b="1">
            <a:solidFill>
              <a:srgbClr val="6638B6"/>
            </a:solidFill>
            <a:latin typeface="+mj-lt"/>
          </a:endParaRPr>
        </a:p>
      </xdr:txBody>
    </xdr:sp>
    <xdr:clientData/>
  </xdr:twoCellAnchor>
  <xdr:twoCellAnchor>
    <xdr:from>
      <xdr:col>8</xdr:col>
      <xdr:colOff>148166</xdr:colOff>
      <xdr:row>12</xdr:row>
      <xdr:rowOff>124885</xdr:rowOff>
    </xdr:from>
    <xdr:to>
      <xdr:col>11</xdr:col>
      <xdr:colOff>257175</xdr:colOff>
      <xdr:row>21</xdr:row>
      <xdr:rowOff>104776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8494472-7576-4F84-835C-9577D3E3FCC1}"/>
            </a:ext>
          </a:extLst>
        </xdr:cNvPr>
        <xdr:cNvSpPr txBox="1"/>
      </xdr:nvSpPr>
      <xdr:spPr>
        <a:xfrm>
          <a:off x="6815666" y="2410885"/>
          <a:ext cx="2023534" cy="1608666"/>
        </a:xfrm>
        <a:prstGeom prst="rect">
          <a:avLst/>
        </a:prstGeom>
        <a:solidFill>
          <a:schemeClr val="lt1"/>
        </a:solidFill>
        <a:ln w="47625" cmpd="sng">
          <a:solidFill>
            <a:srgbClr val="959494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>
            <a:buFontTx/>
            <a:buNone/>
          </a:pPr>
          <a:r>
            <a:rPr lang="et-EE" sz="900">
              <a:latin typeface="+mj-lt"/>
            </a:rPr>
            <a:t>• Research libraries and databases 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National programmes (Estonian Language Technology 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Estonian Language and Culture in the Digital Age) 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Scientific Collections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Estonian Academy of Sciences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Estonian Research Council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Science communication</a:t>
          </a:r>
        </a:p>
        <a:p>
          <a:pPr marL="0" indent="0">
            <a:buFontTx/>
            <a:buNone/>
          </a:pPr>
          <a:r>
            <a:rPr lang="et-EE" sz="900">
              <a:latin typeface="+mj-lt"/>
            </a:rPr>
            <a:t>• Others (budgeted, not launched yet)</a:t>
          </a:r>
        </a:p>
        <a:p>
          <a:pPr marL="0" indent="0">
            <a:buFontTx/>
            <a:buNone/>
          </a:pPr>
          <a:endParaRPr lang="et-EE" sz="1000">
            <a:latin typeface="+mj-lt"/>
          </a:endParaRPr>
        </a:p>
      </xdr:txBody>
    </xdr:sp>
    <xdr:clientData/>
  </xdr:twoCellAnchor>
  <xdr:twoCellAnchor>
    <xdr:from>
      <xdr:col>8</xdr:col>
      <xdr:colOff>161925</xdr:colOff>
      <xdr:row>22</xdr:row>
      <xdr:rowOff>28575</xdr:rowOff>
    </xdr:from>
    <xdr:to>
      <xdr:col>11</xdr:col>
      <xdr:colOff>238125</xdr:colOff>
      <xdr:row>32</xdr:row>
      <xdr:rowOff>123825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7A9F2406-028E-4E13-BCE9-68274F13662A}"/>
            </a:ext>
          </a:extLst>
        </xdr:cNvPr>
        <xdr:cNvSpPr txBox="1"/>
      </xdr:nvSpPr>
      <xdr:spPr>
        <a:xfrm>
          <a:off x="6829425" y="4133850"/>
          <a:ext cx="1990725" cy="2019300"/>
        </a:xfrm>
        <a:prstGeom prst="rect">
          <a:avLst/>
        </a:prstGeom>
        <a:solidFill>
          <a:schemeClr val="lt1"/>
        </a:solidFill>
        <a:ln w="47625" cmpd="sng">
          <a:solidFill>
            <a:srgbClr val="E0D7F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ASTRA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Centres of excellence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Internationalisation (DoRa, Mobilitas Plus, Sekmo, Finest Twins)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Applied research in the field of smart specialisation (incl. RESTA)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RITA programme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National infrastructure 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Scholarships by research fields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 Research in the field of ICT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Science communication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Norway/EMP</a:t>
          </a:r>
        </a:p>
        <a:p>
          <a:pPr marL="0" indent="0">
            <a:buFont typeface="Arial" panose="020B0604020202020204" pitchFamily="34" charset="0"/>
            <a:buNone/>
          </a:pPr>
          <a:r>
            <a:rPr lang="et-EE" sz="900">
              <a:latin typeface="+mj-lt"/>
            </a:rPr>
            <a:t>• Teame+</a:t>
          </a:r>
        </a:p>
        <a:p>
          <a:pPr marL="0" indent="0">
            <a:buFont typeface="Arial" panose="020B0604020202020204" pitchFamily="34" charset="0"/>
            <a:buNone/>
          </a:pPr>
          <a:endParaRPr lang="et-EE" sz="900">
            <a:latin typeface="+mj-lt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9</xdr:row>
      <xdr:rowOff>0</xdr:rowOff>
    </xdr:from>
    <xdr:to>
      <xdr:col>13</xdr:col>
      <xdr:colOff>470700</xdr:colOff>
      <xdr:row>23</xdr:row>
      <xdr:rowOff>76200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2E5EF533-E9FA-4BCE-9452-BF4832C402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ristina.laurand\AppData\Local\Microsoft\Windows\INetCache\Content.Outlook\BYGHQV4K\RD-funding-in-Estonia_ENG_KR_2703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."/>
      <sheetName val="1.2"/>
      <sheetName val="1.3"/>
      <sheetName val="1.4"/>
      <sheetName val="1.5"/>
      <sheetName val="1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3">
          <cell r="B3">
            <v>2009</v>
          </cell>
          <cell r="C3">
            <v>2010</v>
          </cell>
          <cell r="D3">
            <v>2011</v>
          </cell>
          <cell r="E3">
            <v>2012</v>
          </cell>
          <cell r="F3">
            <v>2013</v>
          </cell>
          <cell r="G3">
            <v>2014</v>
          </cell>
          <cell r="H3">
            <v>2015</v>
          </cell>
          <cell r="I3">
            <v>2016</v>
          </cell>
          <cell r="J3">
            <v>2017</v>
          </cell>
          <cell r="K3">
            <v>2018</v>
          </cell>
          <cell r="L3">
            <v>2019</v>
          </cell>
          <cell r="M3">
            <v>2020</v>
          </cell>
          <cell r="N3">
            <v>2021</v>
          </cell>
        </row>
        <row r="4">
          <cell r="A4" t="str">
            <v>National research grants (mln EUR)</v>
          </cell>
          <cell r="B4">
            <v>39.6</v>
          </cell>
          <cell r="C4">
            <v>37.799999999999997</v>
          </cell>
          <cell r="D4">
            <v>37.9</v>
          </cell>
          <cell r="E4">
            <v>37.799999999999997</v>
          </cell>
          <cell r="F4">
            <v>37.700000000000003</v>
          </cell>
          <cell r="G4">
            <v>38</v>
          </cell>
          <cell r="H4">
            <v>42.4</v>
          </cell>
          <cell r="I4">
            <v>37.9</v>
          </cell>
          <cell r="J4">
            <v>39.4</v>
          </cell>
          <cell r="K4">
            <v>40.200000000000003</v>
          </cell>
          <cell r="L4">
            <v>40.6</v>
          </cell>
          <cell r="M4">
            <v>42.7</v>
          </cell>
          <cell r="N4">
            <v>45.2</v>
          </cell>
        </row>
        <row r="5">
          <cell r="A5" t="str">
            <v>Baseline funding (mln EUR)</v>
          </cell>
          <cell r="B5">
            <v>7.8</v>
          </cell>
          <cell r="C5">
            <v>7.2</v>
          </cell>
          <cell r="D5">
            <v>7.2</v>
          </cell>
          <cell r="E5">
            <v>7.2</v>
          </cell>
          <cell r="F5">
            <v>7.2</v>
          </cell>
          <cell r="G5">
            <v>8.4</v>
          </cell>
          <cell r="H5">
            <v>9.3000000000000007</v>
          </cell>
          <cell r="I5">
            <v>13.9</v>
          </cell>
          <cell r="J5">
            <v>16.899999999999999</v>
          </cell>
          <cell r="K5">
            <v>26.9</v>
          </cell>
          <cell r="L5">
            <v>39.1</v>
          </cell>
          <cell r="M5">
            <v>42.5</v>
          </cell>
          <cell r="N5">
            <v>45.2</v>
          </cell>
        </row>
        <row r="6">
          <cell r="B6">
            <v>0.83544303797468356</v>
          </cell>
          <cell r="C6">
            <v>0.84</v>
          </cell>
          <cell r="D6">
            <v>0.84035476718403546</v>
          </cell>
          <cell r="E6">
            <v>0.84</v>
          </cell>
          <cell r="F6">
            <v>0.83964365256124718</v>
          </cell>
          <cell r="G6">
            <v>0.81896551724137934</v>
          </cell>
          <cell r="H6">
            <v>0.82011605415860733</v>
          </cell>
          <cell r="I6">
            <v>0.73166023166023164</v>
          </cell>
          <cell r="J6">
            <v>0.69982238010657194</v>
          </cell>
          <cell r="K6">
            <v>0.59910581222056636</v>
          </cell>
          <cell r="L6">
            <v>0.50941028858218318</v>
          </cell>
          <cell r="M6">
            <v>0.50117370892018775</v>
          </cell>
          <cell r="N6">
            <v>0.5</v>
          </cell>
        </row>
        <row r="7">
          <cell r="B7">
            <v>0.16455696202531644</v>
          </cell>
          <cell r="C7">
            <v>0.16</v>
          </cell>
          <cell r="D7">
            <v>0.15964523281596452</v>
          </cell>
          <cell r="E7">
            <v>0.16</v>
          </cell>
          <cell r="F7">
            <v>0.16035634743875277</v>
          </cell>
          <cell r="G7">
            <v>0.18103448275862069</v>
          </cell>
          <cell r="H7">
            <v>0.17988394584139267</v>
          </cell>
          <cell r="I7">
            <v>0.26833976833976836</v>
          </cell>
          <cell r="J7">
            <v>0.30017761989342806</v>
          </cell>
          <cell r="K7">
            <v>0.4008941877794337</v>
          </cell>
          <cell r="L7">
            <v>0.49058971141781682</v>
          </cell>
          <cell r="M7">
            <v>0.49882629107981219</v>
          </cell>
          <cell r="N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Kohandatud 1">
      <a:dk1>
        <a:sysClr val="windowText" lastClr="000000"/>
      </a:dk1>
      <a:lt1>
        <a:sysClr val="window" lastClr="FFFFFF"/>
      </a:lt1>
      <a:dk2>
        <a:srgbClr val="373545"/>
      </a:dk2>
      <a:lt2>
        <a:srgbClr val="DCD8DC"/>
      </a:lt2>
      <a:accent1>
        <a:srgbClr val="E8E1F4"/>
      </a:accent1>
      <a:accent2>
        <a:srgbClr val="B64F38"/>
      </a:accent2>
      <a:accent3>
        <a:srgbClr val="2C2A29"/>
      </a:accent3>
      <a:accent4>
        <a:srgbClr val="FBE4CC"/>
      </a:accent4>
      <a:accent5>
        <a:srgbClr val="88B638"/>
      </a:accent5>
      <a:accent6>
        <a:srgbClr val="6638B6"/>
      </a:accent6>
      <a:hlink>
        <a:srgbClr val="EA7600"/>
      </a:hlink>
      <a:folHlink>
        <a:srgbClr val="CCE7F4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A52EA-72E3-40EF-87E3-0EAE65D3BB32}">
  <dimension ref="A1:K15"/>
  <sheetViews>
    <sheetView workbookViewId="0">
      <selection activeCell="D24" sqref="D24"/>
    </sheetView>
  </sheetViews>
  <sheetFormatPr defaultRowHeight="15" x14ac:dyDescent="0.25"/>
  <cols>
    <col min="1" max="1" width="9.140625" style="15"/>
    <col min="2" max="2" width="16.7109375" style="15" customWidth="1"/>
    <col min="3" max="3" width="9.5703125" style="15" bestFit="1" customWidth="1"/>
    <col min="4" max="4" width="29.7109375" style="15" customWidth="1"/>
    <col min="5" max="6" width="9.140625" style="15"/>
    <col min="7" max="7" width="18" style="15" customWidth="1"/>
    <col min="8" max="8" width="11.5703125" style="15" customWidth="1"/>
    <col min="9" max="16384" width="9.140625" style="15"/>
  </cols>
  <sheetData>
    <row r="1" spans="1:11" x14ac:dyDescent="0.25">
      <c r="A1" s="27" t="s">
        <v>8</v>
      </c>
      <c r="B1" s="27"/>
      <c r="C1" s="27"/>
      <c r="D1" s="27"/>
      <c r="E1" s="27"/>
      <c r="F1" s="27"/>
      <c r="G1" s="27"/>
      <c r="H1" s="27"/>
      <c r="I1" s="27"/>
    </row>
    <row r="2" spans="1:11" x14ac:dyDescent="0.25">
      <c r="A2" s="4"/>
      <c r="B2" s="4"/>
      <c r="C2" s="4"/>
      <c r="D2" s="4"/>
      <c r="E2" s="4"/>
      <c r="F2" s="4"/>
      <c r="G2" s="4"/>
      <c r="H2" s="4"/>
    </row>
    <row r="3" spans="1:11" x14ac:dyDescent="0.25">
      <c r="A3" s="28" t="s">
        <v>9</v>
      </c>
      <c r="B3" s="28" t="s">
        <v>10</v>
      </c>
      <c r="C3" s="28" t="s">
        <v>11</v>
      </c>
      <c r="D3" s="28"/>
      <c r="E3" s="28" t="s">
        <v>11</v>
      </c>
      <c r="F3" s="29" t="s">
        <v>12</v>
      </c>
      <c r="G3" s="29" t="s">
        <v>13</v>
      </c>
      <c r="H3" s="29" t="s">
        <v>11</v>
      </c>
      <c r="I3" s="29" t="s">
        <v>12</v>
      </c>
    </row>
    <row r="4" spans="1:11" x14ac:dyDescent="0.25">
      <c r="A4" s="30">
        <v>6.0000000000000001E-3</v>
      </c>
      <c r="B4" s="31" t="s">
        <v>14</v>
      </c>
      <c r="C4" s="32">
        <v>169.40010000000001</v>
      </c>
      <c r="D4" s="31" t="s">
        <v>15</v>
      </c>
      <c r="E4" s="32">
        <v>153.88220000000001</v>
      </c>
      <c r="F4" s="30">
        <v>5.9327848374560489E-3</v>
      </c>
      <c r="G4" s="31" t="s">
        <v>16</v>
      </c>
      <c r="H4" s="32">
        <v>206.21100000000001</v>
      </c>
      <c r="I4" s="33">
        <v>7.3000000000000001E-3</v>
      </c>
    </row>
    <row r="5" spans="1:11" x14ac:dyDescent="0.25">
      <c r="A5" s="30">
        <v>7.9000000000000008E-3</v>
      </c>
      <c r="B5" s="31" t="s">
        <v>17</v>
      </c>
      <c r="C5" s="32">
        <v>223.2439</v>
      </c>
      <c r="D5" s="31" t="s">
        <v>18</v>
      </c>
      <c r="E5" s="32">
        <v>15.517894200000001</v>
      </c>
      <c r="F5" s="30">
        <v>5.9827795169946341E-4</v>
      </c>
      <c r="G5" s="31" t="s">
        <v>19</v>
      </c>
      <c r="H5" s="32">
        <v>246.76140000000001</v>
      </c>
      <c r="I5" s="33">
        <v>8.8000000000000005E-3</v>
      </c>
    </row>
    <row r="6" spans="1:11" x14ac:dyDescent="0.25">
      <c r="A6" s="30">
        <v>2.2000000000000001E-3</v>
      </c>
      <c r="B6" s="31" t="s">
        <v>20</v>
      </c>
      <c r="C6" s="32">
        <v>60.328600000000002</v>
      </c>
      <c r="D6" s="31" t="s">
        <v>21</v>
      </c>
      <c r="E6" s="32">
        <v>14.217499999999999</v>
      </c>
      <c r="F6" s="30">
        <v>5.481424649929061E-4</v>
      </c>
      <c r="G6" s="31"/>
      <c r="H6" s="31"/>
      <c r="I6" s="31"/>
    </row>
    <row r="7" spans="1:11" x14ac:dyDescent="0.25">
      <c r="A7" s="30">
        <v>1.61E-2</v>
      </c>
      <c r="B7" s="31" t="s">
        <v>22</v>
      </c>
      <c r="C7" s="32">
        <v>452.9726</v>
      </c>
      <c r="D7" s="31" t="s">
        <v>23</v>
      </c>
      <c r="E7" s="32">
        <v>209.02619989999999</v>
      </c>
      <c r="F7" s="30">
        <v>8.0588103718154339E-3</v>
      </c>
      <c r="G7" s="31" t="s">
        <v>22</v>
      </c>
      <c r="H7" s="19">
        <v>452.97239999999999</v>
      </c>
      <c r="I7" s="17">
        <v>1.61E-2</v>
      </c>
    </row>
    <row r="8" spans="1:11" x14ac:dyDescent="0.25">
      <c r="A8" s="34"/>
      <c r="B8" s="34"/>
      <c r="C8" s="34"/>
      <c r="D8" s="31" t="s">
        <v>24</v>
      </c>
      <c r="E8" s="32">
        <v>38.1113</v>
      </c>
      <c r="F8" s="34"/>
      <c r="G8" s="34"/>
      <c r="H8" s="34"/>
      <c r="I8" s="34"/>
    </row>
    <row r="9" spans="1:11" x14ac:dyDescent="0.25">
      <c r="A9" s="34"/>
      <c r="B9" s="34"/>
      <c r="C9" s="34"/>
      <c r="D9" s="31" t="s">
        <v>25</v>
      </c>
      <c r="E9" s="32">
        <v>22.217305899999999</v>
      </c>
      <c r="F9" s="34"/>
      <c r="G9" s="34"/>
      <c r="H9" s="34"/>
      <c r="I9" s="34"/>
    </row>
    <row r="10" spans="1:11" x14ac:dyDescent="0.25">
      <c r="A10" s="34"/>
      <c r="B10" s="34"/>
      <c r="C10" s="34"/>
      <c r="D10" s="31" t="s">
        <v>22</v>
      </c>
      <c r="E10" s="32">
        <v>452.97240000000005</v>
      </c>
      <c r="F10" s="34"/>
      <c r="G10" s="34"/>
      <c r="H10" s="34"/>
      <c r="I10" s="34"/>
    </row>
    <row r="11" spans="1:11" x14ac:dyDescent="0.25">
      <c r="A11" s="34"/>
      <c r="B11" s="34"/>
      <c r="C11" s="34"/>
      <c r="D11" s="34"/>
      <c r="E11" s="34"/>
      <c r="F11" s="34"/>
      <c r="G11" s="34"/>
      <c r="H11" s="34"/>
      <c r="I11" s="34"/>
    </row>
    <row r="12" spans="1:11" x14ac:dyDescent="0.25">
      <c r="A12" s="24" t="s">
        <v>26</v>
      </c>
      <c r="B12" s="24"/>
      <c r="C12" s="24"/>
      <c r="D12" s="24"/>
      <c r="E12" s="24"/>
      <c r="F12" s="24"/>
      <c r="G12" s="24"/>
      <c r="H12" s="12"/>
      <c r="I12" s="12"/>
      <c r="J12" s="12"/>
      <c r="K12" s="35"/>
    </row>
    <row r="13" spans="1:11" x14ac:dyDescent="0.25">
      <c r="A13" s="24" t="s">
        <v>27</v>
      </c>
      <c r="B13" s="24"/>
      <c r="C13" s="24"/>
      <c r="D13" s="24"/>
      <c r="E13" s="24"/>
      <c r="F13" s="24"/>
      <c r="G13" s="24"/>
      <c r="H13" s="12"/>
      <c r="I13" s="12"/>
      <c r="J13" s="12"/>
      <c r="K13" s="35"/>
    </row>
    <row r="14" spans="1:11" x14ac:dyDescent="0.25">
      <c r="A14" s="24" t="s">
        <v>28</v>
      </c>
      <c r="B14" s="24"/>
      <c r="C14" s="24"/>
      <c r="D14" s="24"/>
      <c r="E14" s="24"/>
      <c r="F14" s="24"/>
      <c r="G14" s="24"/>
      <c r="H14" s="12"/>
      <c r="I14" s="12"/>
      <c r="J14" s="12"/>
      <c r="K14" s="35"/>
    </row>
    <row r="15" spans="1:11" x14ac:dyDescent="0.25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35"/>
    </row>
  </sheetData>
  <mergeCells count="4">
    <mergeCell ref="A1:I1"/>
    <mergeCell ref="A12:G12"/>
    <mergeCell ref="A13:G13"/>
    <mergeCell ref="A14:G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26FCD-E192-4132-9E2A-AE272D1D4FE8}">
  <dimension ref="A1:T38"/>
  <sheetViews>
    <sheetView workbookViewId="0">
      <selection activeCell="O22" sqref="O22"/>
    </sheetView>
  </sheetViews>
  <sheetFormatPr defaultRowHeight="15" x14ac:dyDescent="0.25"/>
  <cols>
    <col min="1" max="1" width="25.140625" style="15" customWidth="1"/>
    <col min="2" max="2" width="11" style="15" customWidth="1"/>
    <col min="3" max="16384" width="9.140625" style="15"/>
  </cols>
  <sheetData>
    <row r="1" spans="1:20" x14ac:dyDescent="0.25">
      <c r="A1" s="36" t="s">
        <v>29</v>
      </c>
      <c r="B1" s="36"/>
      <c r="C1" s="36"/>
      <c r="D1" s="36"/>
      <c r="E1" s="36"/>
      <c r="F1" s="36"/>
      <c r="G1" s="36"/>
      <c r="H1" s="36"/>
      <c r="I1" s="36"/>
      <c r="J1" s="36"/>
      <c r="K1" s="36"/>
    </row>
    <row r="3" spans="1:20" x14ac:dyDescent="0.25">
      <c r="A3" s="37" t="s">
        <v>30</v>
      </c>
      <c r="B3" s="37">
        <v>2010</v>
      </c>
      <c r="C3" s="37">
        <v>2011</v>
      </c>
      <c r="D3" s="37">
        <v>2012</v>
      </c>
      <c r="E3" s="37">
        <v>2013</v>
      </c>
      <c r="F3" s="37">
        <v>2014</v>
      </c>
      <c r="G3" s="37">
        <v>2015</v>
      </c>
      <c r="H3" s="37">
        <v>2016</v>
      </c>
      <c r="I3" s="37">
        <v>2017</v>
      </c>
      <c r="J3" s="37">
        <v>2018</v>
      </c>
      <c r="K3" s="37">
        <v>2019</v>
      </c>
      <c r="L3" s="12"/>
      <c r="M3" s="12"/>
      <c r="N3" s="12"/>
      <c r="O3" s="12"/>
      <c r="P3" s="12"/>
      <c r="Q3" s="12"/>
      <c r="R3" s="12"/>
      <c r="S3" s="12"/>
      <c r="T3" s="12"/>
    </row>
    <row r="4" spans="1:20" s="12" customFormat="1" x14ac:dyDescent="0.25">
      <c r="A4" s="1" t="s">
        <v>1</v>
      </c>
      <c r="B4" s="3">
        <v>2.73</v>
      </c>
      <c r="C4" s="3">
        <v>2.67</v>
      </c>
      <c r="D4" s="3">
        <v>2.91</v>
      </c>
      <c r="E4" s="3">
        <v>2.95</v>
      </c>
      <c r="F4" s="3">
        <v>3.08</v>
      </c>
      <c r="G4" s="3">
        <v>3.05</v>
      </c>
      <c r="H4" s="3">
        <v>3.12</v>
      </c>
      <c r="I4" s="3">
        <v>3.06</v>
      </c>
      <c r="J4" s="3">
        <v>3.14</v>
      </c>
      <c r="K4" s="3">
        <v>3.19</v>
      </c>
    </row>
    <row r="5" spans="1:20" s="12" customFormat="1" x14ac:dyDescent="0.25">
      <c r="A5" s="1" t="s">
        <v>31</v>
      </c>
      <c r="B5" s="3">
        <v>2.06</v>
      </c>
      <c r="C5" s="3">
        <v>2.17</v>
      </c>
      <c r="D5" s="3">
        <v>2.2799999999999998</v>
      </c>
      <c r="E5" s="3">
        <v>2.33</v>
      </c>
      <c r="F5" s="3">
        <v>2.37</v>
      </c>
      <c r="G5" s="3">
        <v>2.4300000000000002</v>
      </c>
      <c r="H5" s="3">
        <v>2.52</v>
      </c>
      <c r="I5" s="3">
        <v>2.67</v>
      </c>
      <c r="J5" s="3">
        <v>2.67</v>
      </c>
      <c r="K5" s="3">
        <v>2.89</v>
      </c>
    </row>
    <row r="6" spans="1:20" s="12" customFormat="1" x14ac:dyDescent="0.25">
      <c r="A6" s="1" t="s">
        <v>32</v>
      </c>
      <c r="B6" s="3">
        <v>0.56999999999999995</v>
      </c>
      <c r="C6" s="3">
        <v>0.53</v>
      </c>
      <c r="D6" s="3">
        <v>0.6</v>
      </c>
      <c r="E6" s="3">
        <v>0.64</v>
      </c>
      <c r="F6" s="3">
        <v>0.79</v>
      </c>
      <c r="G6" s="3">
        <v>0.95</v>
      </c>
      <c r="H6" s="3">
        <v>0.77</v>
      </c>
      <c r="I6" s="3">
        <v>0.74</v>
      </c>
      <c r="J6" s="3">
        <v>0.76</v>
      </c>
      <c r="K6" s="3">
        <v>0.84</v>
      </c>
    </row>
    <row r="7" spans="1:20" s="12" customFormat="1" x14ac:dyDescent="0.25">
      <c r="A7" s="38" t="s">
        <v>33</v>
      </c>
      <c r="B7" s="38">
        <v>1.57</v>
      </c>
      <c r="C7" s="38">
        <v>2.2799999999999998</v>
      </c>
      <c r="D7" s="38">
        <v>2.11</v>
      </c>
      <c r="E7" s="38">
        <v>1.71</v>
      </c>
      <c r="F7" s="38">
        <v>1.42</v>
      </c>
      <c r="G7" s="38">
        <v>1.46</v>
      </c>
      <c r="H7" s="38">
        <v>1.23</v>
      </c>
      <c r="I7" s="38">
        <v>1.28</v>
      </c>
      <c r="J7" s="38">
        <v>1.41</v>
      </c>
      <c r="K7" s="38">
        <v>1.61</v>
      </c>
    </row>
    <row r="8" spans="1:20" s="12" customFormat="1" x14ac:dyDescent="0.25">
      <c r="A8" s="38" t="s">
        <v>34</v>
      </c>
      <c r="B8" s="38">
        <v>0.86297079334153781</v>
      </c>
      <c r="C8" s="38">
        <v>0.94629139903866788</v>
      </c>
      <c r="D8" s="38">
        <v>1.044462187633296</v>
      </c>
      <c r="E8" s="38">
        <v>1.049859067861721</v>
      </c>
      <c r="F8" s="38">
        <v>1.077112398960107</v>
      </c>
      <c r="G8" s="38">
        <v>1.1281154617276519</v>
      </c>
      <c r="H8" s="38">
        <v>1.0106756253187441</v>
      </c>
      <c r="I8" s="38">
        <v>1.0709456287363566</v>
      </c>
      <c r="J8" s="38">
        <v>1.1811473130774981</v>
      </c>
      <c r="K8" s="38">
        <v>1.2350053159745857</v>
      </c>
    </row>
    <row r="9" spans="1:20" s="12" customFormat="1" x14ac:dyDescent="0.25">
      <c r="A9" s="38" t="s">
        <v>35</v>
      </c>
      <c r="B9" s="38">
        <v>2.0131757263442132</v>
      </c>
      <c r="C9" s="38">
        <v>2.0530996546272573</v>
      </c>
      <c r="D9" s="38">
        <v>2.0829613383123458</v>
      </c>
      <c r="E9" s="38">
        <v>2.1090189139126103</v>
      </c>
      <c r="F9" s="38">
        <v>2.1163946357575218</v>
      </c>
      <c r="G9" s="38">
        <v>2.12053932452437</v>
      </c>
      <c r="H9" s="38">
        <v>2.1346462860269533</v>
      </c>
      <c r="I9" s="38">
        <v>2.1790217575171469</v>
      </c>
      <c r="J9" s="38">
        <v>2.2060818491503071</v>
      </c>
      <c r="K9" s="38">
        <v>2.2266120284259734</v>
      </c>
    </row>
    <row r="10" spans="1:20" s="12" customFormat="1" x14ac:dyDescent="0.25">
      <c r="A10" s="38" t="s">
        <v>36</v>
      </c>
      <c r="B10" s="38">
        <v>1.92</v>
      </c>
      <c r="C10" s="38">
        <v>1.96</v>
      </c>
      <c r="D10" s="38">
        <v>2</v>
      </c>
      <c r="E10" s="38">
        <v>2.02</v>
      </c>
      <c r="F10" s="38">
        <v>2.0299999999999998</v>
      </c>
      <c r="G10" s="38">
        <v>2.04</v>
      </c>
      <c r="H10" s="38">
        <v>2.04</v>
      </c>
      <c r="I10" s="38">
        <v>2.08</v>
      </c>
      <c r="J10" s="38">
        <v>2.11</v>
      </c>
      <c r="K10" s="38">
        <v>2.14</v>
      </c>
    </row>
    <row r="11" spans="1:20" s="12" customFormat="1" x14ac:dyDescent="0.25">
      <c r="A11" s="1" t="s">
        <v>37</v>
      </c>
      <c r="B11" s="39">
        <v>1.36</v>
      </c>
      <c r="C11" s="39">
        <v>1.33</v>
      </c>
      <c r="D11" s="39">
        <v>1.3</v>
      </c>
      <c r="E11" s="39">
        <v>1.28</v>
      </c>
      <c r="F11" s="39">
        <v>1.24</v>
      </c>
      <c r="G11" s="39">
        <v>1.22</v>
      </c>
      <c r="H11" s="39">
        <v>1.19</v>
      </c>
      <c r="I11" s="39">
        <v>1.21</v>
      </c>
      <c r="J11" s="39">
        <v>1.24</v>
      </c>
      <c r="K11" s="39">
        <v>1.25</v>
      </c>
    </row>
    <row r="12" spans="1:20" s="12" customFormat="1" x14ac:dyDescent="0.25">
      <c r="A12" s="1" t="s">
        <v>38</v>
      </c>
      <c r="B12" s="39">
        <v>1.7</v>
      </c>
      <c r="C12" s="39">
        <v>1.88</v>
      </c>
      <c r="D12" s="39">
        <v>1.92</v>
      </c>
      <c r="E12" s="39">
        <v>2.16</v>
      </c>
      <c r="F12" s="39">
        <v>2.17</v>
      </c>
      <c r="G12" s="39">
        <v>2.15</v>
      </c>
      <c r="H12" s="39">
        <v>2.15</v>
      </c>
      <c r="I12" s="39">
        <v>2.1800000000000002</v>
      </c>
      <c r="J12" s="39">
        <v>2.14</v>
      </c>
      <c r="K12" s="39">
        <v>2.16</v>
      </c>
    </row>
    <row r="13" spans="1:20" s="12" customFormat="1" x14ac:dyDescent="0.25">
      <c r="A13" s="1" t="s">
        <v>39</v>
      </c>
      <c r="B13" s="39">
        <v>0.74</v>
      </c>
      <c r="C13" s="39">
        <v>0.75</v>
      </c>
      <c r="D13" s="39">
        <v>0.75</v>
      </c>
      <c r="E13" s="39">
        <v>0.81</v>
      </c>
      <c r="F13" s="39">
        <v>0.78</v>
      </c>
      <c r="G13" s="39">
        <v>0.84</v>
      </c>
      <c r="H13" s="39">
        <v>0.86</v>
      </c>
      <c r="I13" s="39">
        <v>0.86</v>
      </c>
      <c r="J13" s="39">
        <v>0.97</v>
      </c>
      <c r="K13" s="39">
        <v>1.1100000000000001</v>
      </c>
    </row>
    <row r="14" spans="1:20" s="12" customFormat="1" x14ac:dyDescent="0.25">
      <c r="A14" s="1" t="s">
        <v>40</v>
      </c>
      <c r="B14" s="39">
        <v>1.59</v>
      </c>
      <c r="C14" s="39">
        <v>1.56</v>
      </c>
      <c r="D14" s="39">
        <v>1.56</v>
      </c>
      <c r="E14" s="39">
        <v>1.57</v>
      </c>
      <c r="F14" s="39">
        <v>1.52</v>
      </c>
      <c r="G14" s="39">
        <v>1.18</v>
      </c>
      <c r="H14" s="39">
        <v>1.17</v>
      </c>
      <c r="I14" s="39">
        <v>1.22</v>
      </c>
      <c r="J14" s="39">
        <v>1.1399999999999999</v>
      </c>
      <c r="K14" s="39">
        <v>0.78</v>
      </c>
    </row>
    <row r="15" spans="1:20" s="12" customFormat="1" x14ac:dyDescent="0.25">
      <c r="A15" s="1" t="s">
        <v>41</v>
      </c>
      <c r="B15" s="39">
        <v>1.22</v>
      </c>
      <c r="C15" s="39">
        <v>1.2</v>
      </c>
      <c r="D15" s="39">
        <v>1.26</v>
      </c>
      <c r="E15" s="39">
        <v>1.3</v>
      </c>
      <c r="F15" s="39">
        <v>1.34</v>
      </c>
      <c r="G15" s="39">
        <v>1.34</v>
      </c>
      <c r="H15" s="39">
        <v>1.37</v>
      </c>
      <c r="I15" s="39">
        <v>1.37</v>
      </c>
      <c r="J15" s="39">
        <v>1.42</v>
      </c>
      <c r="K15" s="39">
        <v>1.45</v>
      </c>
    </row>
    <row r="16" spans="1:20" s="12" customFormat="1" x14ac:dyDescent="0.25">
      <c r="A16" s="1" t="s">
        <v>42</v>
      </c>
      <c r="B16" s="39">
        <v>0.6</v>
      </c>
      <c r="C16" s="39">
        <v>0.68</v>
      </c>
      <c r="D16" s="39">
        <v>0.71</v>
      </c>
      <c r="E16" s="39">
        <v>0.82</v>
      </c>
      <c r="F16" s="39">
        <v>0.84</v>
      </c>
      <c r="G16" s="39">
        <v>0.97</v>
      </c>
      <c r="H16" s="39">
        <v>1.01</v>
      </c>
      <c r="I16" s="39">
        <v>1.1499999999999999</v>
      </c>
      <c r="J16" s="39">
        <v>1.21</v>
      </c>
      <c r="K16" s="39">
        <v>1.27</v>
      </c>
    </row>
    <row r="17" spans="1:11" s="12" customFormat="1" x14ac:dyDescent="0.25">
      <c r="A17" s="1" t="s">
        <v>43</v>
      </c>
      <c r="B17" s="39">
        <v>0.44</v>
      </c>
      <c r="C17" s="39">
        <v>0.45</v>
      </c>
      <c r="D17" s="39">
        <v>0.44</v>
      </c>
      <c r="E17" s="39">
        <v>0.49</v>
      </c>
      <c r="F17" s="39">
        <v>0.51</v>
      </c>
      <c r="G17" s="39">
        <v>0.48</v>
      </c>
      <c r="H17" s="39">
        <v>0.52</v>
      </c>
      <c r="I17" s="39">
        <v>0.55000000000000004</v>
      </c>
      <c r="J17" s="39">
        <v>0.62</v>
      </c>
      <c r="K17" s="39">
        <v>0.63</v>
      </c>
    </row>
    <row r="18" spans="1:11" s="12" customFormat="1" x14ac:dyDescent="0.25">
      <c r="A18" s="1" t="s">
        <v>44</v>
      </c>
      <c r="B18" s="39">
        <v>0.78</v>
      </c>
      <c r="C18" s="39">
        <v>0.9</v>
      </c>
      <c r="D18" s="39">
        <v>0.89</v>
      </c>
      <c r="E18" s="39">
        <v>0.95</v>
      </c>
      <c r="F18" s="39">
        <v>1.03</v>
      </c>
      <c r="G18" s="39">
        <v>1.04</v>
      </c>
      <c r="H18" s="39">
        <v>0.84</v>
      </c>
      <c r="I18" s="39">
        <v>0.9</v>
      </c>
      <c r="J18" s="39">
        <v>0.94</v>
      </c>
      <c r="K18" s="39">
        <v>0.99</v>
      </c>
    </row>
    <row r="19" spans="1:11" s="12" customFormat="1" x14ac:dyDescent="0.25">
      <c r="A19" s="1" t="s">
        <v>45</v>
      </c>
      <c r="B19" s="39">
        <v>1.5</v>
      </c>
      <c r="C19" s="39">
        <v>1.46</v>
      </c>
      <c r="D19" s="39">
        <v>1.27</v>
      </c>
      <c r="E19" s="39">
        <v>1.3</v>
      </c>
      <c r="F19" s="39">
        <v>1.27</v>
      </c>
      <c r="G19" s="39">
        <v>1.3</v>
      </c>
      <c r="H19" s="39">
        <v>1.3</v>
      </c>
      <c r="I19" s="39">
        <v>1.27</v>
      </c>
      <c r="J19" s="39">
        <v>1.17</v>
      </c>
      <c r="K19" s="39">
        <v>1.19</v>
      </c>
    </row>
    <row r="20" spans="1:11" s="12" customFormat="1" x14ac:dyDescent="0.25">
      <c r="A20" s="38" t="s">
        <v>46</v>
      </c>
      <c r="B20" s="38">
        <v>0.61</v>
      </c>
      <c r="C20" s="38">
        <v>0.69</v>
      </c>
      <c r="D20" s="38">
        <v>0.66</v>
      </c>
      <c r="E20" s="38">
        <v>0.61</v>
      </c>
      <c r="F20" s="38">
        <v>0.69</v>
      </c>
      <c r="G20" s="38">
        <v>0.62</v>
      </c>
      <c r="H20" s="38">
        <v>0.44</v>
      </c>
      <c r="I20" s="38">
        <v>0.51</v>
      </c>
      <c r="J20" s="38">
        <v>0.64</v>
      </c>
      <c r="K20" s="38">
        <v>0.64</v>
      </c>
    </row>
    <row r="21" spans="1:11" s="12" customFormat="1" x14ac:dyDescent="0.25">
      <c r="A21" s="1" t="s">
        <v>0</v>
      </c>
      <c r="B21" s="39">
        <v>0.59</v>
      </c>
      <c r="C21" s="39">
        <v>0.67</v>
      </c>
      <c r="D21" s="39">
        <v>0.8</v>
      </c>
      <c r="E21" s="39">
        <v>0.74</v>
      </c>
      <c r="F21" s="39">
        <v>0.69</v>
      </c>
      <c r="G21" s="39">
        <v>0.72</v>
      </c>
      <c r="H21" s="39">
        <v>0.56000000000000005</v>
      </c>
      <c r="I21" s="39">
        <v>0.56999999999999995</v>
      </c>
      <c r="J21" s="39">
        <v>0.6</v>
      </c>
      <c r="K21" s="39">
        <v>0.61</v>
      </c>
    </row>
    <row r="22" spans="1:11" s="12" customFormat="1" x14ac:dyDescent="0.25">
      <c r="A22" s="1" t="s">
        <v>47</v>
      </c>
      <c r="B22" s="39">
        <v>0.72</v>
      </c>
      <c r="C22" s="39">
        <v>0.75</v>
      </c>
      <c r="D22" s="39">
        <v>0.88</v>
      </c>
      <c r="E22" s="39">
        <v>0.88</v>
      </c>
      <c r="F22" s="39">
        <v>0.94</v>
      </c>
      <c r="G22" s="39">
        <v>1</v>
      </c>
      <c r="H22" s="39">
        <v>0.96</v>
      </c>
      <c r="I22" s="39">
        <v>1.03</v>
      </c>
      <c r="J22" s="39">
        <v>1.21</v>
      </c>
      <c r="K22" s="39">
        <v>1.32</v>
      </c>
    </row>
    <row r="23" spans="1:11" s="12" customFormat="1" x14ac:dyDescent="0.25">
      <c r="A23" s="1" t="s">
        <v>2</v>
      </c>
      <c r="B23" s="39">
        <v>1.54</v>
      </c>
      <c r="C23" s="39">
        <v>1.46</v>
      </c>
      <c r="D23" s="39">
        <v>1.38</v>
      </c>
      <c r="E23" s="39">
        <v>1.32</v>
      </c>
      <c r="F23" s="39">
        <v>1.29</v>
      </c>
      <c r="G23" s="39">
        <v>1.24</v>
      </c>
      <c r="H23" s="39">
        <v>1.28</v>
      </c>
      <c r="I23" s="39">
        <v>1.32</v>
      </c>
      <c r="J23" s="39">
        <v>1.35</v>
      </c>
      <c r="K23" s="39">
        <v>1.4</v>
      </c>
    </row>
    <row r="24" spans="1:11" s="12" customFormat="1" x14ac:dyDescent="0.25">
      <c r="A24" s="1" t="s">
        <v>48</v>
      </c>
      <c r="B24" s="39">
        <v>2.1800000000000002</v>
      </c>
      <c r="C24" s="39">
        <v>2.19</v>
      </c>
      <c r="D24" s="39">
        <v>2.23</v>
      </c>
      <c r="E24" s="39">
        <v>2.2400000000000002</v>
      </c>
      <c r="F24" s="39">
        <v>2.23</v>
      </c>
      <c r="G24" s="39">
        <v>2.27</v>
      </c>
      <c r="H24" s="39">
        <v>2.2200000000000002</v>
      </c>
      <c r="I24" s="39">
        <v>2.2000000000000002</v>
      </c>
      <c r="J24" s="39">
        <v>2.2000000000000002</v>
      </c>
      <c r="K24" s="39">
        <v>2.19</v>
      </c>
    </row>
    <row r="25" spans="1:11" s="12" customFormat="1" x14ac:dyDescent="0.25">
      <c r="A25" s="38" t="s">
        <v>49</v>
      </c>
      <c r="B25" s="38">
        <v>3.17</v>
      </c>
      <c r="C25" s="38">
        <v>3.19</v>
      </c>
      <c r="D25" s="38">
        <v>3.23</v>
      </c>
      <c r="E25" s="38">
        <v>3.26</v>
      </c>
      <c r="F25" s="38">
        <v>3.1</v>
      </c>
      <c r="G25" s="38">
        <v>3.22</v>
      </c>
      <c r="H25" s="38">
        <v>3.25</v>
      </c>
      <c r="I25" s="38">
        <v>3.36</v>
      </c>
      <c r="J25" s="38">
        <v>3.32</v>
      </c>
      <c r="K25" s="38">
        <v>3.39</v>
      </c>
    </row>
    <row r="26" spans="1:11" s="12" customFormat="1" x14ac:dyDescent="0.25">
      <c r="A26" s="1" t="s">
        <v>50</v>
      </c>
      <c r="B26" s="39">
        <v>0.46</v>
      </c>
      <c r="C26" s="39">
        <v>0.5</v>
      </c>
      <c r="D26" s="39">
        <v>0.49</v>
      </c>
      <c r="E26" s="39">
        <v>0.39</v>
      </c>
      <c r="F26" s="39">
        <v>0.38</v>
      </c>
      <c r="G26" s="39">
        <v>0.49</v>
      </c>
      <c r="H26" s="39">
        <v>0.48</v>
      </c>
      <c r="I26" s="39">
        <v>0.5</v>
      </c>
      <c r="J26" s="39">
        <v>0.5</v>
      </c>
      <c r="K26" s="39">
        <v>0.48</v>
      </c>
    </row>
    <row r="27" spans="1:11" s="12" customFormat="1" x14ac:dyDescent="0.25">
      <c r="A27" s="38" t="s">
        <v>51</v>
      </c>
      <c r="B27" s="38">
        <v>2.73</v>
      </c>
      <c r="C27" s="38">
        <v>2.81</v>
      </c>
      <c r="D27" s="38">
        <v>2.88</v>
      </c>
      <c r="E27" s="38">
        <v>2.84</v>
      </c>
      <c r="F27" s="38">
        <v>2.88</v>
      </c>
      <c r="G27" s="38">
        <v>2.93</v>
      </c>
      <c r="H27" s="38">
        <v>2.94</v>
      </c>
      <c r="I27" s="38">
        <v>3.05</v>
      </c>
      <c r="J27" s="38">
        <v>3.12</v>
      </c>
      <c r="K27" s="38">
        <v>3.17</v>
      </c>
    </row>
    <row r="28" spans="1:11" s="12" customFormat="1" x14ac:dyDescent="0.25">
      <c r="A28" s="1" t="s">
        <v>52</v>
      </c>
      <c r="B28" s="39">
        <v>0.61</v>
      </c>
      <c r="C28" s="39">
        <v>0.66</v>
      </c>
      <c r="D28" s="39">
        <v>0.8</v>
      </c>
      <c r="E28" s="39">
        <v>0.82</v>
      </c>
      <c r="F28" s="39">
        <v>0.88</v>
      </c>
      <c r="G28" s="39">
        <v>1.1599999999999999</v>
      </c>
      <c r="H28" s="39">
        <v>0.79</v>
      </c>
      <c r="I28" s="39">
        <v>0.89</v>
      </c>
      <c r="J28" s="39">
        <v>0.84</v>
      </c>
      <c r="K28" s="39">
        <v>0.83</v>
      </c>
    </row>
    <row r="29" spans="1:11" s="12" customFormat="1" x14ac:dyDescent="0.25">
      <c r="A29" s="1" t="s">
        <v>53</v>
      </c>
      <c r="B29" s="39">
        <v>2.0499999999999998</v>
      </c>
      <c r="C29" s="39">
        <v>2.41</v>
      </c>
      <c r="D29" s="39">
        <v>2.56</v>
      </c>
      <c r="E29" s="39">
        <v>2.56</v>
      </c>
      <c r="F29" s="39">
        <v>2.37</v>
      </c>
      <c r="G29" s="39">
        <v>2.2000000000000002</v>
      </c>
      <c r="H29" s="39">
        <v>2.0099999999999998</v>
      </c>
      <c r="I29" s="39">
        <v>1.87</v>
      </c>
      <c r="J29" s="39">
        <v>1.95</v>
      </c>
      <c r="K29" s="39">
        <v>2.04</v>
      </c>
    </row>
    <row r="30" spans="1:11" s="12" customFormat="1" x14ac:dyDescent="0.25">
      <c r="A30" s="38" t="s">
        <v>54</v>
      </c>
      <c r="B30" s="38">
        <v>3.71</v>
      </c>
      <c r="C30" s="38">
        <v>3.62</v>
      </c>
      <c r="D30" s="38">
        <v>3.4</v>
      </c>
      <c r="E30" s="38">
        <v>3.27</v>
      </c>
      <c r="F30" s="38">
        <v>3.15</v>
      </c>
      <c r="G30" s="38">
        <v>2.87</v>
      </c>
      <c r="H30" s="38">
        <v>2.72</v>
      </c>
      <c r="I30" s="38">
        <v>2.73</v>
      </c>
      <c r="J30" s="38">
        <v>2.76</v>
      </c>
      <c r="K30" s="38">
        <v>2.79</v>
      </c>
    </row>
    <row r="31" spans="1:11" s="12" customFormat="1" x14ac:dyDescent="0.25">
      <c r="A31" s="38" t="s">
        <v>55</v>
      </c>
      <c r="B31" s="38">
        <v>1.64</v>
      </c>
      <c r="C31" s="38">
        <v>1.65</v>
      </c>
      <c r="D31" s="38">
        <v>1.58</v>
      </c>
      <c r="E31" s="38">
        <v>1.62</v>
      </c>
      <c r="F31" s="38">
        <v>1.64</v>
      </c>
      <c r="G31" s="38">
        <v>1.65</v>
      </c>
      <c r="H31" s="38">
        <v>1.66</v>
      </c>
      <c r="I31" s="38">
        <v>1.68</v>
      </c>
      <c r="J31" s="38">
        <v>1.73</v>
      </c>
      <c r="K31" s="38">
        <v>1.76</v>
      </c>
    </row>
    <row r="32" spans="1:11" s="12" customFormat="1" x14ac:dyDescent="0.25">
      <c r="A32" s="1" t="s">
        <v>56</v>
      </c>
      <c r="B32" s="39">
        <v>2.92</v>
      </c>
      <c r="C32" s="39">
        <v>2.94</v>
      </c>
      <c r="D32" s="39">
        <v>2.98</v>
      </c>
      <c r="E32" s="39">
        <v>2.97</v>
      </c>
      <c r="F32" s="39">
        <v>2.91</v>
      </c>
      <c r="G32" s="39">
        <v>3.06</v>
      </c>
      <c r="H32" s="39">
        <v>3.09</v>
      </c>
      <c r="I32" s="39">
        <v>3.03</v>
      </c>
      <c r="J32" s="39">
        <v>3.02</v>
      </c>
      <c r="K32" s="39">
        <v>2.96</v>
      </c>
    </row>
    <row r="33" spans="1:11" s="12" customFormat="1" x14ac:dyDescent="0.25">
      <c r="A33" s="1" t="s">
        <v>57</v>
      </c>
      <c r="B33" s="39">
        <v>1.33</v>
      </c>
      <c r="C33" s="39">
        <v>1.54</v>
      </c>
      <c r="D33" s="39">
        <v>1.77</v>
      </c>
      <c r="E33" s="39">
        <v>1.88</v>
      </c>
      <c r="F33" s="39">
        <v>1.96</v>
      </c>
      <c r="G33" s="39">
        <v>1.92</v>
      </c>
      <c r="H33" s="39">
        <v>1.67</v>
      </c>
      <c r="I33" s="39">
        <v>1.77</v>
      </c>
      <c r="J33" s="39">
        <v>1.9</v>
      </c>
      <c r="K33" s="39">
        <v>1.94</v>
      </c>
    </row>
    <row r="34" spans="1:11" s="12" customFormat="1" x14ac:dyDescent="0.25">
      <c r="A34" s="1" t="s">
        <v>58</v>
      </c>
      <c r="B34" s="39">
        <v>1.1299999999999999</v>
      </c>
      <c r="C34" s="39">
        <v>1.18</v>
      </c>
      <c r="D34" s="39">
        <v>1.26</v>
      </c>
      <c r="E34" s="39">
        <v>1.39</v>
      </c>
      <c r="F34" s="39">
        <v>1.35</v>
      </c>
      <c r="G34" s="39">
        <v>1.34</v>
      </c>
      <c r="H34" s="39">
        <v>1.18</v>
      </c>
      <c r="I34" s="39">
        <v>1.32</v>
      </c>
      <c r="J34" s="39">
        <v>1.51</v>
      </c>
      <c r="K34" s="39">
        <v>1.48</v>
      </c>
    </row>
    <row r="35" spans="1:11" s="12" customFormat="1" x14ac:dyDescent="0.25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</row>
    <row r="36" spans="1:11" x14ac:dyDescent="0.25">
      <c r="A36" s="18" t="s">
        <v>59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</row>
    <row r="37" spans="1:11" x14ac:dyDescent="0.25">
      <c r="A37" s="24" t="s">
        <v>60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</row>
    <row r="38" spans="1:11" x14ac:dyDescent="0.25">
      <c r="A38" s="24" t="s">
        <v>61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</row>
  </sheetData>
  <mergeCells count="3">
    <mergeCell ref="A1:K1"/>
    <mergeCell ref="A37:K37"/>
    <mergeCell ref="A38:K3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6ACDE-9C43-4A4E-B7D7-230E581A0E7C}">
  <dimension ref="A1:M53"/>
  <sheetViews>
    <sheetView workbookViewId="0">
      <selection activeCell="P18" sqref="P18"/>
    </sheetView>
  </sheetViews>
  <sheetFormatPr defaultColWidth="8.7109375" defaultRowHeight="15" x14ac:dyDescent="0.25"/>
  <cols>
    <col min="1" max="1" width="23.140625" style="15" customWidth="1"/>
    <col min="2" max="16384" width="8.7109375" style="15"/>
  </cols>
  <sheetData>
    <row r="1" spans="1:13" x14ac:dyDescent="0.25">
      <c r="A1" s="42" t="s">
        <v>62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3" x14ac:dyDescent="0.25">
      <c r="M2" s="35"/>
    </row>
    <row r="3" spans="1:13" x14ac:dyDescent="0.25">
      <c r="A3" s="43" t="s">
        <v>30</v>
      </c>
      <c r="B3" s="44">
        <v>2010</v>
      </c>
      <c r="C3" s="44">
        <v>2011</v>
      </c>
      <c r="D3" s="44">
        <v>2012</v>
      </c>
      <c r="E3" s="44">
        <v>2013</v>
      </c>
      <c r="F3" s="44">
        <v>2014</v>
      </c>
      <c r="G3" s="44">
        <v>2015</v>
      </c>
      <c r="H3" s="44">
        <v>2016</v>
      </c>
      <c r="I3" s="44">
        <v>2017</v>
      </c>
      <c r="J3" s="44">
        <v>2018</v>
      </c>
      <c r="K3" s="44">
        <v>2019</v>
      </c>
      <c r="L3" s="16"/>
      <c r="M3" s="45"/>
    </row>
    <row r="4" spans="1:13" x14ac:dyDescent="0.25">
      <c r="A4" s="46" t="s">
        <v>1</v>
      </c>
      <c r="B4" s="47">
        <v>0.38299999999999995</v>
      </c>
      <c r="C4" s="47">
        <v>0.35799999999999998</v>
      </c>
      <c r="D4" s="47">
        <v>0.37799999999999995</v>
      </c>
      <c r="E4" s="47">
        <v>0.33600000000000002</v>
      </c>
      <c r="F4" s="47">
        <v>0.35600000000000004</v>
      </c>
      <c r="G4" s="47">
        <v>0.32600000000000001</v>
      </c>
      <c r="H4" s="47">
        <v>0.30299999999999999</v>
      </c>
      <c r="I4" s="47">
        <v>0.27600000000000002</v>
      </c>
      <c r="J4" s="47">
        <v>0.29799999999999999</v>
      </c>
      <c r="K4" s="47">
        <v>0.30199999999999999</v>
      </c>
      <c r="L4" s="16"/>
      <c r="M4" s="48"/>
    </row>
    <row r="5" spans="1:13" x14ac:dyDescent="0.25">
      <c r="A5" s="46" t="s">
        <v>31</v>
      </c>
      <c r="B5" s="47">
        <v>0.254</v>
      </c>
      <c r="C5" s="47">
        <v>0.23399999999999999</v>
      </c>
      <c r="D5" s="47">
        <v>0.245</v>
      </c>
      <c r="E5" s="47">
        <v>0.24299999999999999</v>
      </c>
      <c r="F5" s="47" t="s">
        <v>3</v>
      </c>
      <c r="G5" s="47">
        <v>0.22500000000000001</v>
      </c>
      <c r="H5" s="47" t="s">
        <v>3</v>
      </c>
      <c r="I5" s="47">
        <v>0.2</v>
      </c>
      <c r="J5" s="47" t="s">
        <v>3</v>
      </c>
      <c r="K5" s="47" t="s">
        <v>3</v>
      </c>
      <c r="L5" s="16"/>
      <c r="M5" s="48"/>
    </row>
    <row r="6" spans="1:13" x14ac:dyDescent="0.25">
      <c r="A6" s="46" t="s">
        <v>63</v>
      </c>
      <c r="B6" s="47" t="s">
        <v>3</v>
      </c>
      <c r="C6" s="47" t="s">
        <v>3</v>
      </c>
      <c r="D6" s="47">
        <v>0.26800000000000002</v>
      </c>
      <c r="E6" s="47">
        <v>0.25900000000000001</v>
      </c>
      <c r="F6" s="47">
        <v>0.46700000000000003</v>
      </c>
      <c r="G6" s="47" t="s">
        <v>3</v>
      </c>
      <c r="H6" s="47" t="s">
        <v>3</v>
      </c>
      <c r="I6" s="47" t="s">
        <v>3</v>
      </c>
      <c r="J6" s="47" t="s">
        <v>3</v>
      </c>
      <c r="K6" s="47" t="s">
        <v>3</v>
      </c>
      <c r="L6" s="16"/>
      <c r="M6" s="48"/>
    </row>
    <row r="7" spans="1:13" x14ac:dyDescent="0.25">
      <c r="A7" s="46" t="s">
        <v>32</v>
      </c>
      <c r="B7" s="47">
        <v>0.43200000000000005</v>
      </c>
      <c r="C7" s="47">
        <v>0.38799999999999996</v>
      </c>
      <c r="D7" s="47">
        <v>0.315</v>
      </c>
      <c r="E7" s="47">
        <v>0.316</v>
      </c>
      <c r="F7" s="47">
        <v>0.26400000000000001</v>
      </c>
      <c r="G7" s="47">
        <v>0.20300000000000001</v>
      </c>
      <c r="H7" s="47">
        <v>0.218</v>
      </c>
      <c r="I7" s="47">
        <v>0.24299999999999999</v>
      </c>
      <c r="J7" s="47">
        <v>0.23399999999999999</v>
      </c>
      <c r="K7" s="47" t="s">
        <v>3</v>
      </c>
      <c r="L7" s="16"/>
      <c r="M7" s="48"/>
    </row>
    <row r="8" spans="1:13" x14ac:dyDescent="0.25">
      <c r="A8" s="46" t="s">
        <v>64</v>
      </c>
      <c r="B8" s="47">
        <v>0.24</v>
      </c>
      <c r="C8" s="47">
        <v>0.217</v>
      </c>
      <c r="D8" s="47">
        <v>0.21600000000000003</v>
      </c>
      <c r="E8" s="47">
        <v>0.21100000000000002</v>
      </c>
      <c r="F8" s="47">
        <v>0.20300000000000001</v>
      </c>
      <c r="G8" s="47">
        <v>0.21299999999999999</v>
      </c>
      <c r="H8" s="47">
        <v>0.2</v>
      </c>
      <c r="I8" s="47">
        <v>0.19800000000000001</v>
      </c>
      <c r="J8" s="47">
        <v>0.20199999999999999</v>
      </c>
      <c r="K8" s="47" t="s">
        <v>3</v>
      </c>
      <c r="L8" s="16"/>
      <c r="M8" s="48"/>
    </row>
    <row r="9" spans="1:13" x14ac:dyDescent="0.25">
      <c r="A9" s="46" t="s">
        <v>39</v>
      </c>
      <c r="B9" s="47">
        <v>0.49200000000000005</v>
      </c>
      <c r="C9" s="47">
        <v>0.48200000000000004</v>
      </c>
      <c r="D9" s="47">
        <v>0.45500000000000002</v>
      </c>
      <c r="E9" s="47">
        <v>0.39700000000000002</v>
      </c>
      <c r="F9" s="47">
        <v>0.41700000000000004</v>
      </c>
      <c r="G9" s="47">
        <v>0.36399999999999999</v>
      </c>
      <c r="H9" s="47">
        <v>0.41399999999999998</v>
      </c>
      <c r="I9" s="47">
        <v>0.43099999999999999</v>
      </c>
      <c r="J9" s="47">
        <v>0.42399999999999999</v>
      </c>
      <c r="K9" s="47" t="s">
        <v>3</v>
      </c>
      <c r="L9" s="16"/>
      <c r="M9" s="48"/>
    </row>
    <row r="10" spans="1:13" x14ac:dyDescent="0.25">
      <c r="A10" s="46" t="s">
        <v>57</v>
      </c>
      <c r="B10" s="47">
        <v>0.44400000000000001</v>
      </c>
      <c r="C10" s="47">
        <v>0.41700000000000004</v>
      </c>
      <c r="D10" s="47">
        <v>0.36799999999999999</v>
      </c>
      <c r="E10" s="47">
        <v>0.34700000000000003</v>
      </c>
      <c r="F10" s="47">
        <v>0.32899999999999996</v>
      </c>
      <c r="G10" s="47">
        <v>0.32200000000000001</v>
      </c>
      <c r="H10" s="47">
        <v>0.35600000000000004</v>
      </c>
      <c r="I10" s="47">
        <v>0.34600000000000003</v>
      </c>
      <c r="J10" s="47">
        <v>0.34100000000000003</v>
      </c>
      <c r="K10" s="47">
        <v>0.33700000000000002</v>
      </c>
      <c r="L10" s="16"/>
      <c r="M10" s="48"/>
    </row>
    <row r="11" spans="1:13" x14ac:dyDescent="0.25">
      <c r="A11" s="46" t="s">
        <v>43</v>
      </c>
      <c r="B11" s="47">
        <v>0.68299999999999994</v>
      </c>
      <c r="C11" s="47">
        <v>0.69799999999999995</v>
      </c>
      <c r="D11" s="47">
        <v>0.64800000000000002</v>
      </c>
      <c r="E11" s="47">
        <v>0.59499999999999997</v>
      </c>
      <c r="F11" s="47">
        <v>0.53</v>
      </c>
      <c r="G11" s="47">
        <v>0.50600000000000001</v>
      </c>
      <c r="H11" s="47">
        <v>0.41100000000000003</v>
      </c>
      <c r="I11" s="47">
        <v>0.38500000000000001</v>
      </c>
      <c r="J11" s="47">
        <v>0.33799999999999997</v>
      </c>
      <c r="K11" s="47" t="s">
        <v>3</v>
      </c>
      <c r="L11" s="16"/>
      <c r="M11" s="48"/>
    </row>
    <row r="12" spans="1:13" x14ac:dyDescent="0.25">
      <c r="A12" s="46" t="s">
        <v>56</v>
      </c>
      <c r="B12" s="47">
        <v>0.28199999999999997</v>
      </c>
      <c r="C12" s="47">
        <v>0.28199999999999997</v>
      </c>
      <c r="D12" s="47">
        <v>0.29199999999999998</v>
      </c>
      <c r="E12" s="47">
        <v>0.29899999999999999</v>
      </c>
      <c r="F12" s="47" t="s">
        <v>3</v>
      </c>
      <c r="G12" s="47">
        <v>0.30199999999999999</v>
      </c>
      <c r="H12" s="47" t="s">
        <v>3</v>
      </c>
      <c r="I12" s="47">
        <v>0.27300000000000002</v>
      </c>
      <c r="J12" s="47" t="s">
        <v>3</v>
      </c>
      <c r="K12" s="47" t="s">
        <v>3</v>
      </c>
      <c r="L12" s="16"/>
      <c r="M12" s="48"/>
    </row>
    <row r="13" spans="1:13" x14ac:dyDescent="0.25">
      <c r="A13" s="49" t="s">
        <v>33</v>
      </c>
      <c r="B13" s="50">
        <v>0.441</v>
      </c>
      <c r="C13" s="50">
        <v>0.32799999999999996</v>
      </c>
      <c r="D13" s="50">
        <v>0.38299999999999995</v>
      </c>
      <c r="E13" s="50">
        <v>0.47200000000000003</v>
      </c>
      <c r="F13" s="50">
        <v>0.495</v>
      </c>
      <c r="G13" s="50">
        <v>0.46399999999999997</v>
      </c>
      <c r="H13" s="50">
        <v>0.376</v>
      </c>
      <c r="I13" s="50">
        <v>0.40200000000000002</v>
      </c>
      <c r="J13" s="50">
        <v>0.42799999999999999</v>
      </c>
      <c r="K13" s="50" t="s">
        <v>3</v>
      </c>
      <c r="L13" s="16"/>
      <c r="M13" s="48"/>
    </row>
    <row r="14" spans="1:13" x14ac:dyDescent="0.25">
      <c r="A14" s="51" t="s">
        <v>65</v>
      </c>
      <c r="B14" s="52">
        <v>0.35299999999999998</v>
      </c>
      <c r="C14" s="52">
        <v>0.33700000000000002</v>
      </c>
      <c r="D14" s="52">
        <v>0.33399999999999996</v>
      </c>
      <c r="E14" s="52">
        <v>0.33</v>
      </c>
      <c r="F14" s="52">
        <v>0.32400000000000001</v>
      </c>
      <c r="G14" s="52">
        <v>0.318</v>
      </c>
      <c r="H14" s="52">
        <v>0.309</v>
      </c>
      <c r="I14" s="52">
        <v>0.29799999999999999</v>
      </c>
      <c r="J14" s="52">
        <v>0.29699999999999999</v>
      </c>
      <c r="K14" s="52" t="s">
        <v>3</v>
      </c>
      <c r="L14" s="16"/>
      <c r="M14" s="48"/>
    </row>
    <row r="15" spans="1:13" x14ac:dyDescent="0.25">
      <c r="A15" s="49" t="s">
        <v>66</v>
      </c>
      <c r="B15" s="50">
        <v>0.34799999999999998</v>
      </c>
      <c r="C15" s="50">
        <v>0.33299999999999996</v>
      </c>
      <c r="D15" s="50">
        <v>0.32799999999999996</v>
      </c>
      <c r="E15" s="50">
        <v>0.32400000000000001</v>
      </c>
      <c r="F15" s="50">
        <v>0.31900000000000001</v>
      </c>
      <c r="G15" s="50">
        <v>0.311</v>
      </c>
      <c r="H15" s="50">
        <v>0.30199999999999999</v>
      </c>
      <c r="I15" s="50">
        <v>0.29199999999999998</v>
      </c>
      <c r="J15" s="50">
        <v>0.29100000000000004</v>
      </c>
      <c r="K15" s="50" t="s">
        <v>3</v>
      </c>
      <c r="L15" s="16"/>
      <c r="M15" s="48"/>
    </row>
    <row r="16" spans="1:13" x14ac:dyDescent="0.25">
      <c r="A16" s="46" t="s">
        <v>54</v>
      </c>
      <c r="B16" s="47">
        <v>0.25700000000000001</v>
      </c>
      <c r="C16" s="47">
        <v>0.25</v>
      </c>
      <c r="D16" s="47">
        <v>0.26700000000000002</v>
      </c>
      <c r="E16" s="47">
        <v>0.26</v>
      </c>
      <c r="F16" s="47">
        <v>0.27500000000000002</v>
      </c>
      <c r="G16" s="47">
        <v>0.28899999999999998</v>
      </c>
      <c r="H16" s="47">
        <v>0.28899999999999998</v>
      </c>
      <c r="I16" s="47">
        <v>0.28999999999999998</v>
      </c>
      <c r="J16" s="47">
        <v>0.28300000000000003</v>
      </c>
      <c r="K16" s="47" t="s">
        <v>3</v>
      </c>
      <c r="L16" s="16"/>
      <c r="M16" s="48"/>
    </row>
    <row r="17" spans="1:13" x14ac:dyDescent="0.25">
      <c r="A17" s="46" t="s">
        <v>48</v>
      </c>
      <c r="B17" s="47">
        <v>0.371</v>
      </c>
      <c r="C17" s="47">
        <v>0.35100000000000003</v>
      </c>
      <c r="D17" s="47">
        <v>0.35399999999999998</v>
      </c>
      <c r="E17" s="47">
        <v>0.35299999999999998</v>
      </c>
      <c r="F17" s="47">
        <v>0.34600000000000003</v>
      </c>
      <c r="G17" s="47" t="s">
        <v>3</v>
      </c>
      <c r="H17" s="47">
        <v>0.32400000000000001</v>
      </c>
      <c r="I17" s="47">
        <v>0.32400000000000001</v>
      </c>
      <c r="J17" s="47">
        <v>0.316</v>
      </c>
      <c r="K17" s="47" t="s">
        <v>3</v>
      </c>
      <c r="L17" s="16"/>
      <c r="M17" s="48"/>
    </row>
    <row r="18" spans="1:13" x14ac:dyDescent="0.25">
      <c r="A18" s="46" t="s">
        <v>67</v>
      </c>
      <c r="B18" s="47">
        <v>0.30399999999999999</v>
      </c>
      <c r="C18" s="47">
        <v>0.29899999999999999</v>
      </c>
      <c r="D18" s="47">
        <v>0.29199999999999998</v>
      </c>
      <c r="E18" s="47">
        <v>0.29100000000000004</v>
      </c>
      <c r="F18" s="47">
        <v>0.28699999999999998</v>
      </c>
      <c r="G18" s="47">
        <v>0.27899999999999997</v>
      </c>
      <c r="H18" s="47">
        <v>0.28499999999999998</v>
      </c>
      <c r="I18" s="47">
        <v>0.27699999999999997</v>
      </c>
      <c r="J18" s="47">
        <v>0.27800000000000002</v>
      </c>
      <c r="K18" s="47" t="s">
        <v>3</v>
      </c>
      <c r="L18" s="16"/>
      <c r="M18" s="48"/>
    </row>
    <row r="19" spans="1:13" x14ac:dyDescent="0.25">
      <c r="A19" s="46" t="s">
        <v>42</v>
      </c>
      <c r="B19" s="47">
        <v>0.48299999999999998</v>
      </c>
      <c r="C19" s="47">
        <v>0.49200000000000005</v>
      </c>
      <c r="D19" s="47">
        <v>0.504</v>
      </c>
      <c r="E19" s="47">
        <v>0.52300000000000002</v>
      </c>
      <c r="F19" s="47">
        <v>0.53299999999999992</v>
      </c>
      <c r="G19" s="47">
        <v>0.53100000000000003</v>
      </c>
      <c r="H19" s="47">
        <v>0.42599999999999999</v>
      </c>
      <c r="I19" s="47">
        <v>0.376</v>
      </c>
      <c r="J19" s="47">
        <v>0.40600000000000003</v>
      </c>
      <c r="K19" s="47">
        <v>0.40600000000000003</v>
      </c>
      <c r="L19" s="16"/>
      <c r="M19" s="48"/>
    </row>
    <row r="20" spans="1:13" x14ac:dyDescent="0.25">
      <c r="A20" s="46" t="s">
        <v>58</v>
      </c>
      <c r="B20" s="47">
        <v>0.39299999999999996</v>
      </c>
      <c r="C20" s="47">
        <v>0.38100000000000001</v>
      </c>
      <c r="D20" s="47">
        <v>0.36899999999999999</v>
      </c>
      <c r="E20" s="47">
        <v>0.35899999999999999</v>
      </c>
      <c r="F20" s="47">
        <v>0.33500000000000002</v>
      </c>
      <c r="G20" s="47">
        <v>0.34600000000000003</v>
      </c>
      <c r="H20" s="47">
        <v>0.26200000000000001</v>
      </c>
      <c r="I20" s="47">
        <v>0.31900000000000001</v>
      </c>
      <c r="J20" s="47">
        <v>0.32299999999999995</v>
      </c>
      <c r="K20" s="47" t="s">
        <v>3</v>
      </c>
      <c r="L20" s="16"/>
      <c r="M20" s="48"/>
    </row>
    <row r="21" spans="1:13" x14ac:dyDescent="0.25">
      <c r="A21" s="46" t="s">
        <v>68</v>
      </c>
      <c r="B21" s="47" t="s">
        <v>3</v>
      </c>
      <c r="C21" s="47">
        <v>0.4</v>
      </c>
      <c r="D21" s="47" t="s">
        <v>3</v>
      </c>
      <c r="E21" s="47">
        <v>0.37200000000000005</v>
      </c>
      <c r="F21" s="47">
        <v>0.34100000000000003</v>
      </c>
      <c r="G21" s="47">
        <v>0.308</v>
      </c>
      <c r="H21" s="47">
        <v>0.32899999999999996</v>
      </c>
      <c r="I21" s="47">
        <v>0.34499999999999997</v>
      </c>
      <c r="J21" s="47">
        <v>0.36</v>
      </c>
      <c r="K21" s="47" t="s">
        <v>3</v>
      </c>
      <c r="L21" s="16"/>
      <c r="M21" s="48"/>
    </row>
    <row r="22" spans="1:13" x14ac:dyDescent="0.25">
      <c r="A22" s="46" t="s">
        <v>40</v>
      </c>
      <c r="B22" s="47">
        <v>0.29399999999999998</v>
      </c>
      <c r="C22" s="47">
        <v>0.29399999999999998</v>
      </c>
      <c r="D22" s="47">
        <v>0.27500000000000002</v>
      </c>
      <c r="E22" s="47">
        <v>0.27500000000000002</v>
      </c>
      <c r="F22" s="47">
        <v>0.27399999999999997</v>
      </c>
      <c r="G22" s="47">
        <v>0.26100000000000001</v>
      </c>
      <c r="H22" s="47">
        <v>0.25800000000000001</v>
      </c>
      <c r="I22" s="47">
        <v>0.22899999999999998</v>
      </c>
      <c r="J22" s="47">
        <v>0.23199999999999998</v>
      </c>
      <c r="K22" s="47" t="s">
        <v>3</v>
      </c>
      <c r="L22" s="16"/>
      <c r="M22" s="48"/>
    </row>
    <row r="23" spans="1:13" x14ac:dyDescent="0.25">
      <c r="A23" s="46" t="s">
        <v>41</v>
      </c>
      <c r="B23" s="47">
        <v>0.41600000000000004</v>
      </c>
      <c r="C23" s="47">
        <v>0.41899999999999998</v>
      </c>
      <c r="D23" s="47">
        <v>0.42499999999999999</v>
      </c>
      <c r="E23" s="47">
        <v>0.41399999999999998</v>
      </c>
      <c r="F23" s="47">
        <v>0.39700000000000002</v>
      </c>
      <c r="G23" s="47">
        <v>0.38</v>
      </c>
      <c r="H23" s="47">
        <v>0.35200000000000004</v>
      </c>
      <c r="I23" s="47">
        <v>0.32299999999999995</v>
      </c>
      <c r="J23" s="47">
        <v>0.32799999999999996</v>
      </c>
      <c r="K23" s="47" t="s">
        <v>3</v>
      </c>
      <c r="L23" s="16"/>
      <c r="M23" s="48"/>
    </row>
    <row r="24" spans="1:13" x14ac:dyDescent="0.25">
      <c r="A24" s="46" t="s">
        <v>69</v>
      </c>
      <c r="B24" s="47">
        <v>0.17199999999999999</v>
      </c>
      <c r="C24" s="47">
        <v>0.16399999999999998</v>
      </c>
      <c r="D24" s="47">
        <v>0.16800000000000001</v>
      </c>
      <c r="E24" s="47">
        <v>0.17300000000000001</v>
      </c>
      <c r="F24" s="47">
        <v>0.16</v>
      </c>
      <c r="G24" s="47">
        <v>0.154</v>
      </c>
      <c r="H24" s="47">
        <v>0.15</v>
      </c>
      <c r="I24" s="47">
        <v>0.15</v>
      </c>
      <c r="J24" s="47">
        <v>0.14599999999999999</v>
      </c>
      <c r="K24" s="47" t="s">
        <v>3</v>
      </c>
      <c r="L24" s="16"/>
      <c r="M24" s="48"/>
    </row>
    <row r="25" spans="1:13" x14ac:dyDescent="0.25">
      <c r="A25" s="46" t="s">
        <v>46</v>
      </c>
      <c r="B25" s="47">
        <v>0.26400000000000001</v>
      </c>
      <c r="C25" s="47">
        <v>0.22500000000000001</v>
      </c>
      <c r="D25" s="47">
        <v>0.23899999999999999</v>
      </c>
      <c r="E25" s="47">
        <v>0.23899999999999999</v>
      </c>
      <c r="F25" s="47">
        <v>0.25600000000000001</v>
      </c>
      <c r="G25" s="47">
        <v>0.32700000000000001</v>
      </c>
      <c r="H25" s="47">
        <v>0.47700000000000004</v>
      </c>
      <c r="I25" s="47">
        <v>0.436</v>
      </c>
      <c r="J25" s="47">
        <v>0.34299999999999997</v>
      </c>
      <c r="K25" s="47" t="s">
        <v>3</v>
      </c>
      <c r="L25" s="16"/>
      <c r="M25" s="48"/>
    </row>
    <row r="26" spans="1:13" x14ac:dyDescent="0.25">
      <c r="A26" s="46" t="s">
        <v>44</v>
      </c>
      <c r="B26" s="47">
        <v>0.46</v>
      </c>
      <c r="C26" s="47">
        <v>0.42200000000000004</v>
      </c>
      <c r="D26" s="47">
        <v>0.39700000000000002</v>
      </c>
      <c r="E26" s="47">
        <v>0.34499999999999997</v>
      </c>
      <c r="F26" s="47">
        <v>0.33100000000000002</v>
      </c>
      <c r="G26" s="47">
        <v>0.35299999999999998</v>
      </c>
      <c r="H26" s="47">
        <v>0.39200000000000002</v>
      </c>
      <c r="I26" s="47">
        <v>0.36399999999999999</v>
      </c>
      <c r="J26" s="47">
        <v>0.32400000000000001</v>
      </c>
      <c r="K26" s="47" t="s">
        <v>3</v>
      </c>
      <c r="L26" s="16"/>
      <c r="M26" s="48"/>
    </row>
    <row r="27" spans="1:13" x14ac:dyDescent="0.25">
      <c r="A27" s="46" t="s">
        <v>45</v>
      </c>
      <c r="B27" s="47">
        <v>0.35100000000000003</v>
      </c>
      <c r="C27" s="47">
        <v>0.33500000000000002</v>
      </c>
      <c r="D27" s="47">
        <v>0.45100000000000001</v>
      </c>
      <c r="E27" s="47">
        <v>0.48399999999999999</v>
      </c>
      <c r="F27" s="47">
        <v>0.42799999999999999</v>
      </c>
      <c r="G27" s="47">
        <v>0.46600000000000003</v>
      </c>
      <c r="H27" s="47">
        <v>0.40299999999999997</v>
      </c>
      <c r="I27" s="47">
        <v>0.43099999999999999</v>
      </c>
      <c r="J27" s="47" t="s">
        <v>3</v>
      </c>
      <c r="K27" s="47" t="s">
        <v>3</v>
      </c>
      <c r="L27" s="16"/>
      <c r="M27" s="48"/>
    </row>
    <row r="28" spans="1:13" x14ac:dyDescent="0.25">
      <c r="A28" s="46" t="s">
        <v>0</v>
      </c>
      <c r="B28" s="47">
        <v>0.34399999999999997</v>
      </c>
      <c r="C28" s="47">
        <v>0.29100000000000004</v>
      </c>
      <c r="D28" s="47">
        <v>0.33</v>
      </c>
      <c r="E28" s="47">
        <v>0.35399999999999998</v>
      </c>
      <c r="F28" s="47">
        <v>0.311</v>
      </c>
      <c r="G28" s="47">
        <v>0.32799999999999996</v>
      </c>
      <c r="H28" s="47">
        <v>0.33399999999999996</v>
      </c>
      <c r="I28" s="47">
        <v>0.313</v>
      </c>
      <c r="J28" s="47">
        <v>0.29899999999999999</v>
      </c>
      <c r="K28" s="47" t="s">
        <v>3</v>
      </c>
      <c r="L28" s="16"/>
      <c r="M28" s="48"/>
    </row>
    <row r="29" spans="1:13" x14ac:dyDescent="0.25">
      <c r="A29" s="46" t="s">
        <v>4</v>
      </c>
      <c r="B29" s="47" t="s">
        <v>3</v>
      </c>
      <c r="C29" s="47">
        <v>0.46299999999999997</v>
      </c>
      <c r="D29" s="47" t="s">
        <v>3</v>
      </c>
      <c r="E29" s="47">
        <v>0.317</v>
      </c>
      <c r="F29" s="47">
        <v>0.46600000000000003</v>
      </c>
      <c r="G29" s="47">
        <v>0.57799999999999996</v>
      </c>
      <c r="H29" s="47" t="s">
        <v>3</v>
      </c>
      <c r="I29" s="47">
        <v>0.6409999999999999</v>
      </c>
      <c r="J29" s="47">
        <v>0.49</v>
      </c>
      <c r="K29" s="47" t="s">
        <v>3</v>
      </c>
      <c r="L29" s="16"/>
      <c r="M29" s="48"/>
    </row>
    <row r="30" spans="1:13" x14ac:dyDescent="0.25">
      <c r="A30" s="46" t="s">
        <v>38</v>
      </c>
      <c r="B30" s="47" t="s">
        <v>3</v>
      </c>
      <c r="C30" s="47">
        <v>0.33899999999999997</v>
      </c>
      <c r="D30" s="47">
        <v>0.32400000000000001</v>
      </c>
      <c r="E30" s="47">
        <v>0.312</v>
      </c>
      <c r="F30" s="47">
        <v>0.313</v>
      </c>
      <c r="G30" s="47">
        <v>0.316</v>
      </c>
      <c r="H30" s="47">
        <v>0.30199999999999999</v>
      </c>
      <c r="I30" s="47">
        <v>0.29399999999999998</v>
      </c>
      <c r="J30" s="47">
        <v>0.29600000000000004</v>
      </c>
      <c r="K30" s="47" t="s">
        <v>3</v>
      </c>
      <c r="L30" s="16"/>
      <c r="M30" s="48"/>
    </row>
    <row r="31" spans="1:13" x14ac:dyDescent="0.25">
      <c r="A31" s="46" t="s">
        <v>70</v>
      </c>
      <c r="B31" s="47" t="s">
        <v>3</v>
      </c>
      <c r="C31" s="47" t="s">
        <v>3</v>
      </c>
      <c r="D31" s="47" t="s">
        <v>3</v>
      </c>
      <c r="E31" s="47" t="s">
        <v>3</v>
      </c>
      <c r="F31" s="47" t="s">
        <v>3</v>
      </c>
      <c r="G31" s="47">
        <v>0.52900000000000003</v>
      </c>
      <c r="H31" s="47">
        <v>0.46799999999999997</v>
      </c>
      <c r="I31" s="47">
        <v>0.46600000000000003</v>
      </c>
      <c r="J31" s="47">
        <v>0.45200000000000001</v>
      </c>
      <c r="K31" s="47" t="s">
        <v>3</v>
      </c>
      <c r="L31" s="16"/>
      <c r="M31" s="48"/>
    </row>
    <row r="32" spans="1:13" x14ac:dyDescent="0.25">
      <c r="A32" s="46" t="s">
        <v>71</v>
      </c>
      <c r="B32" s="47" t="s">
        <v>3</v>
      </c>
      <c r="C32" s="47">
        <v>0.46500000000000002</v>
      </c>
      <c r="D32" s="47" t="s">
        <v>3</v>
      </c>
      <c r="E32" s="47">
        <v>0.45799999999999996</v>
      </c>
      <c r="F32" s="47" t="s">
        <v>3</v>
      </c>
      <c r="G32" s="47">
        <v>0.44900000000000001</v>
      </c>
      <c r="H32" s="47">
        <v>0.45700000000000002</v>
      </c>
      <c r="I32" s="47">
        <v>0.46700000000000003</v>
      </c>
      <c r="J32" s="47">
        <v>0.48</v>
      </c>
      <c r="K32" s="47" t="s">
        <v>3</v>
      </c>
      <c r="L32" s="16"/>
      <c r="M32" s="48"/>
    </row>
    <row r="33" spans="1:13" x14ac:dyDescent="0.25">
      <c r="A33" s="46" t="s">
        <v>47</v>
      </c>
      <c r="B33" s="47">
        <v>0.60899999999999999</v>
      </c>
      <c r="C33" s="47">
        <v>0.55799999999999994</v>
      </c>
      <c r="D33" s="47">
        <v>0.51300000000000001</v>
      </c>
      <c r="E33" s="47">
        <v>0.47200000000000003</v>
      </c>
      <c r="F33" s="47">
        <v>0.45200000000000001</v>
      </c>
      <c r="G33" s="47">
        <v>0.41799999999999998</v>
      </c>
      <c r="H33" s="47">
        <v>0.38900000000000001</v>
      </c>
      <c r="I33" s="47">
        <v>0.38299999999999995</v>
      </c>
      <c r="J33" s="47">
        <v>0.35399999999999998</v>
      </c>
      <c r="K33" s="47" t="s">
        <v>3</v>
      </c>
      <c r="L33" s="16"/>
      <c r="M33" s="48"/>
    </row>
    <row r="34" spans="1:13" x14ac:dyDescent="0.25">
      <c r="A34" s="46" t="s">
        <v>2</v>
      </c>
      <c r="B34" s="47">
        <v>0.45100000000000001</v>
      </c>
      <c r="C34" s="47">
        <v>0.41799999999999998</v>
      </c>
      <c r="D34" s="47">
        <v>0.43099999999999999</v>
      </c>
      <c r="E34" s="47">
        <v>0.46399999999999997</v>
      </c>
      <c r="F34" s="47">
        <v>0.47100000000000003</v>
      </c>
      <c r="G34" s="47">
        <v>0.44299999999999995</v>
      </c>
      <c r="H34" s="47">
        <v>0.42599999999999999</v>
      </c>
      <c r="I34" s="47">
        <v>0.41</v>
      </c>
      <c r="J34" s="47">
        <v>0.40600000000000003</v>
      </c>
      <c r="K34" s="47" t="s">
        <v>3</v>
      </c>
      <c r="L34" s="16"/>
      <c r="M34" s="48"/>
    </row>
    <row r="35" spans="1:13" x14ac:dyDescent="0.25">
      <c r="A35" s="46" t="s">
        <v>50</v>
      </c>
      <c r="B35" s="47">
        <v>0.54400000000000004</v>
      </c>
      <c r="C35" s="47">
        <v>0.49099999999999999</v>
      </c>
      <c r="D35" s="47">
        <v>0.499</v>
      </c>
      <c r="E35" s="47">
        <v>0.52300000000000002</v>
      </c>
      <c r="F35" s="47">
        <v>0.48499999999999999</v>
      </c>
      <c r="G35" s="47">
        <v>0.41700000000000004</v>
      </c>
      <c r="H35" s="47">
        <v>0.39600000000000002</v>
      </c>
      <c r="I35" s="47">
        <v>0.35899999999999999</v>
      </c>
      <c r="J35" s="47">
        <v>0.33299999999999996</v>
      </c>
      <c r="K35" s="47" t="s">
        <v>3</v>
      </c>
      <c r="L35" s="16"/>
      <c r="M35" s="48"/>
    </row>
    <row r="36" spans="1:13" x14ac:dyDescent="0.25">
      <c r="A36" s="46" t="s">
        <v>72</v>
      </c>
      <c r="B36" s="47">
        <v>0.70299999999999996</v>
      </c>
      <c r="C36" s="47">
        <v>0.67099999999999993</v>
      </c>
      <c r="D36" s="47">
        <v>0.67799999999999994</v>
      </c>
      <c r="E36" s="47">
        <v>0.67599999999999993</v>
      </c>
      <c r="F36" s="47">
        <v>0.69200000000000006</v>
      </c>
      <c r="G36" s="47">
        <v>0.69499999999999995</v>
      </c>
      <c r="H36" s="47" t="s">
        <v>3</v>
      </c>
      <c r="I36" s="47">
        <v>0.66200000000000003</v>
      </c>
      <c r="J36" s="47">
        <v>0.67</v>
      </c>
      <c r="K36" s="47">
        <v>0.66299999999999992</v>
      </c>
      <c r="L36" s="16"/>
      <c r="M36" s="48"/>
    </row>
    <row r="37" spans="1:13" x14ac:dyDescent="0.25">
      <c r="A37" s="46" t="s">
        <v>5</v>
      </c>
      <c r="B37" s="47">
        <v>0.59399999999999997</v>
      </c>
      <c r="C37" s="47">
        <v>0.63400000000000001</v>
      </c>
      <c r="D37" s="47">
        <v>0.51300000000000001</v>
      </c>
      <c r="E37" s="47">
        <v>0.59499999999999997</v>
      </c>
      <c r="F37" s="47">
        <v>0.53500000000000003</v>
      </c>
      <c r="G37" s="47">
        <v>0.50600000000000001</v>
      </c>
      <c r="H37" s="47">
        <v>0.45600000000000002</v>
      </c>
      <c r="I37" s="47">
        <v>0.46600000000000003</v>
      </c>
      <c r="J37" s="47">
        <v>0.43099999999999999</v>
      </c>
      <c r="K37" s="47" t="s">
        <v>3</v>
      </c>
      <c r="L37" s="16"/>
      <c r="M37" s="48"/>
    </row>
    <row r="38" spans="1:13" x14ac:dyDescent="0.25">
      <c r="A38" s="46" t="s">
        <v>52</v>
      </c>
      <c r="B38" s="47">
        <v>0.496</v>
      </c>
      <c r="C38" s="47">
        <v>0.498</v>
      </c>
      <c r="D38" s="47">
        <v>0.41600000000000004</v>
      </c>
      <c r="E38" s="47">
        <v>0.38900000000000001</v>
      </c>
      <c r="F38" s="47">
        <v>0.41399999999999998</v>
      </c>
      <c r="G38" s="47">
        <v>0.31900000000000001</v>
      </c>
      <c r="H38" s="47">
        <v>0.41</v>
      </c>
      <c r="I38" s="47">
        <v>0.35499999999999998</v>
      </c>
      <c r="J38" s="47">
        <v>0.38</v>
      </c>
      <c r="K38" s="47">
        <v>0.40500000000000003</v>
      </c>
      <c r="L38" s="16"/>
      <c r="M38" s="48"/>
    </row>
    <row r="39" spans="1:13" x14ac:dyDescent="0.25">
      <c r="A39" s="46" t="s">
        <v>53</v>
      </c>
      <c r="B39" s="47">
        <v>0.35299999999999998</v>
      </c>
      <c r="C39" s="47">
        <v>0.315</v>
      </c>
      <c r="D39" s="47">
        <v>0.28699999999999998</v>
      </c>
      <c r="E39" s="47">
        <v>0.26899999999999996</v>
      </c>
      <c r="F39" s="47">
        <v>0.218</v>
      </c>
      <c r="G39" s="47">
        <v>0.19899999999999998</v>
      </c>
      <c r="H39" s="47">
        <v>0.20199999999999999</v>
      </c>
      <c r="I39" s="47">
        <v>0.22899999999999998</v>
      </c>
      <c r="J39" s="47">
        <v>0.23699999999999999</v>
      </c>
      <c r="K39" s="47" t="s">
        <v>3</v>
      </c>
      <c r="L39" s="16"/>
      <c r="M39" s="48"/>
    </row>
    <row r="40" spans="1:13" x14ac:dyDescent="0.25">
      <c r="A40" s="46" t="s">
        <v>73</v>
      </c>
      <c r="B40" s="47">
        <v>0.26700000000000002</v>
      </c>
      <c r="C40" s="47">
        <v>0.249</v>
      </c>
      <c r="D40" s="47">
        <v>0.23800000000000002</v>
      </c>
      <c r="E40" s="47">
        <v>0.22800000000000001</v>
      </c>
      <c r="F40" s="47">
        <v>0.23</v>
      </c>
      <c r="G40" s="47">
        <v>0.23699999999999999</v>
      </c>
      <c r="H40" s="47">
        <v>0.22699999999999998</v>
      </c>
      <c r="I40" s="47">
        <v>0.21600000000000003</v>
      </c>
      <c r="J40" s="47">
        <v>0.20499999999999999</v>
      </c>
      <c r="K40" s="47" t="s">
        <v>3</v>
      </c>
      <c r="L40" s="16"/>
      <c r="M40" s="48"/>
    </row>
    <row r="41" spans="1:13" x14ac:dyDescent="0.25">
      <c r="A41" s="46" t="s">
        <v>37</v>
      </c>
      <c r="B41" s="47">
        <v>0.46600000000000003</v>
      </c>
      <c r="C41" s="47">
        <v>0.44500000000000001</v>
      </c>
      <c r="D41" s="47">
        <v>0.43099999999999999</v>
      </c>
      <c r="E41" s="47">
        <v>0.41599999999999998</v>
      </c>
      <c r="F41" s="47">
        <v>0.41399999999999998</v>
      </c>
      <c r="G41" s="47">
        <v>0.40899999999999997</v>
      </c>
      <c r="H41" s="47">
        <v>0.4</v>
      </c>
      <c r="I41" s="47">
        <v>0.38900000000000001</v>
      </c>
      <c r="J41" s="47">
        <v>0.376</v>
      </c>
      <c r="K41" s="47" t="s">
        <v>3</v>
      </c>
      <c r="L41" s="16"/>
      <c r="M41" s="48"/>
    </row>
    <row r="42" spans="1:13" x14ac:dyDescent="0.25">
      <c r="A42" s="46" t="s">
        <v>49</v>
      </c>
      <c r="B42" s="47" t="s">
        <v>3</v>
      </c>
      <c r="C42" s="47">
        <v>0.27500000000000002</v>
      </c>
      <c r="D42" s="47" t="s">
        <v>3</v>
      </c>
      <c r="E42" s="47">
        <v>0.28300000000000003</v>
      </c>
      <c r="F42" s="47" t="s">
        <v>3</v>
      </c>
      <c r="G42" s="47" t="s">
        <v>3</v>
      </c>
      <c r="H42" s="47" t="s">
        <v>3</v>
      </c>
      <c r="I42" s="47">
        <v>0.25</v>
      </c>
      <c r="J42" s="47" t="s">
        <v>3</v>
      </c>
      <c r="K42" s="47" t="s">
        <v>3</v>
      </c>
      <c r="L42" s="16"/>
      <c r="M42" s="48"/>
    </row>
    <row r="43" spans="1:13" x14ac:dyDescent="0.25">
      <c r="A43" s="46" t="s">
        <v>74</v>
      </c>
      <c r="B43" s="47" t="s">
        <v>3</v>
      </c>
      <c r="C43" s="47" t="s">
        <v>3</v>
      </c>
      <c r="D43" s="47">
        <v>0.23600000000000002</v>
      </c>
      <c r="E43" s="47" t="s">
        <v>3</v>
      </c>
      <c r="F43" s="47" t="s">
        <v>3</v>
      </c>
      <c r="G43" s="47">
        <v>0.24399999999999999</v>
      </c>
      <c r="H43" s="47" t="s">
        <v>3</v>
      </c>
      <c r="I43" s="47">
        <v>0.26500000000000001</v>
      </c>
      <c r="J43" s="47" t="s">
        <v>3</v>
      </c>
      <c r="K43" s="47" t="s">
        <v>3</v>
      </c>
      <c r="L43" s="16"/>
      <c r="M43" s="45"/>
    </row>
    <row r="44" spans="1:13" x14ac:dyDescent="0.25">
      <c r="A44" s="46" t="s">
        <v>75</v>
      </c>
      <c r="B44" s="47">
        <v>0.308</v>
      </c>
      <c r="C44" s="47">
        <v>0.29199999999999998</v>
      </c>
      <c r="D44" s="47">
        <v>0.28199999999999997</v>
      </c>
      <c r="E44" s="47">
        <v>0.26600000000000001</v>
      </c>
      <c r="F44" s="47">
        <v>0.26300000000000001</v>
      </c>
      <c r="G44" s="47">
        <v>0.27600000000000002</v>
      </c>
      <c r="H44" s="47">
        <v>0.35100000000000003</v>
      </c>
      <c r="I44" s="47">
        <v>0.33600000000000002</v>
      </c>
      <c r="J44" s="47">
        <v>0.32299999999999995</v>
      </c>
      <c r="K44" s="47" t="s">
        <v>3</v>
      </c>
      <c r="L44" s="16"/>
      <c r="M44" s="45"/>
    </row>
    <row r="45" spans="1:13" x14ac:dyDescent="0.25">
      <c r="A45" s="46" t="s">
        <v>55</v>
      </c>
      <c r="B45" s="47">
        <v>0.32299999999999995</v>
      </c>
      <c r="C45" s="47">
        <v>0.30499999999999999</v>
      </c>
      <c r="D45" s="47">
        <v>0.28699999999999998</v>
      </c>
      <c r="E45" s="47">
        <v>0.29100000000000004</v>
      </c>
      <c r="F45" s="47">
        <v>0.28399999999999997</v>
      </c>
      <c r="G45" s="47">
        <v>0.27699999999999997</v>
      </c>
      <c r="H45" s="47">
        <v>0.26300000000000001</v>
      </c>
      <c r="I45" s="47">
        <v>0.26</v>
      </c>
      <c r="J45" s="47">
        <v>0.25900000000000001</v>
      </c>
      <c r="K45" s="47" t="s">
        <v>3</v>
      </c>
      <c r="L45" s="16"/>
      <c r="M45" s="45"/>
    </row>
    <row r="46" spans="1:13" x14ac:dyDescent="0.25">
      <c r="A46" s="46" t="s">
        <v>76</v>
      </c>
      <c r="B46" s="47">
        <v>0.32600000000000001</v>
      </c>
      <c r="C46" s="47">
        <v>0.313</v>
      </c>
      <c r="D46" s="47">
        <v>0.29600000000000004</v>
      </c>
      <c r="E46" s="47">
        <v>0.27500000000000002</v>
      </c>
      <c r="F46" s="47">
        <v>0.25900000000000001</v>
      </c>
      <c r="G46" s="47">
        <v>0.253</v>
      </c>
      <c r="H46" s="47">
        <v>0.23600000000000002</v>
      </c>
      <c r="I46" s="47">
        <v>0.23100000000000001</v>
      </c>
      <c r="J46" s="47">
        <v>0.23</v>
      </c>
      <c r="K46" s="47" t="s">
        <v>3</v>
      </c>
      <c r="L46" s="16"/>
      <c r="M46" s="16"/>
    </row>
    <row r="47" spans="1:13" x14ac:dyDescent="0.25">
      <c r="A47" s="16" t="s">
        <v>77</v>
      </c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</row>
    <row r="48" spans="1:13" x14ac:dyDescent="0.25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</row>
    <row r="49" spans="1:13" ht="15.75" customHeight="1" x14ac:dyDescent="0.25">
      <c r="A49" s="53" t="s">
        <v>78</v>
      </c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16"/>
      <c r="M49" s="16"/>
    </row>
    <row r="50" spans="1:13" x14ac:dyDescent="0.25">
      <c r="A50" s="54" t="s">
        <v>79</v>
      </c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16"/>
      <c r="M50" s="16"/>
    </row>
    <row r="51" spans="1:13" x14ac:dyDescent="0.25">
      <c r="A51" s="54" t="s">
        <v>28</v>
      </c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16"/>
      <c r="M51" s="16"/>
    </row>
    <row r="52" spans="1:13" x14ac:dyDescent="0.25">
      <c r="A52" s="55"/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16"/>
      <c r="M52" s="16"/>
    </row>
    <row r="53" spans="1:13" x14ac:dyDescent="0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</row>
  </sheetData>
  <mergeCells count="3">
    <mergeCell ref="A1:K1"/>
    <mergeCell ref="A50:K50"/>
    <mergeCell ref="A51:K5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1D822-0F4C-4C84-8BF7-8AE853723786}">
  <dimension ref="A1:E49"/>
  <sheetViews>
    <sheetView workbookViewId="0">
      <selection activeCell="H13" sqref="H13"/>
    </sheetView>
  </sheetViews>
  <sheetFormatPr defaultRowHeight="15" x14ac:dyDescent="0.25"/>
  <cols>
    <col min="1" max="1" width="23.7109375" style="15" customWidth="1"/>
    <col min="2" max="2" width="12.5703125" style="15" customWidth="1"/>
    <col min="3" max="3" width="14.7109375" style="15" customWidth="1"/>
    <col min="4" max="4" width="13.140625" style="15" customWidth="1"/>
    <col min="5" max="5" width="12.85546875" style="15" customWidth="1"/>
    <col min="6" max="16384" width="9.140625" style="15"/>
  </cols>
  <sheetData>
    <row r="1" spans="1:5" ht="33.75" customHeight="1" x14ac:dyDescent="0.25">
      <c r="A1" s="56" t="s">
        <v>80</v>
      </c>
      <c r="B1" s="56"/>
      <c r="C1" s="56"/>
      <c r="D1" s="56"/>
      <c r="E1" s="56"/>
    </row>
    <row r="2" spans="1:5" x14ac:dyDescent="0.25">
      <c r="A2" s="57"/>
      <c r="B2" s="16"/>
      <c r="C2" s="16"/>
      <c r="D2" s="16"/>
      <c r="E2" s="16"/>
    </row>
    <row r="3" spans="1:5" x14ac:dyDescent="0.25">
      <c r="A3" s="58"/>
      <c r="B3" s="59">
        <v>2018</v>
      </c>
      <c r="C3" s="59"/>
      <c r="D3" s="59">
        <v>2019</v>
      </c>
      <c r="E3" s="59"/>
    </row>
    <row r="4" spans="1:5" x14ac:dyDescent="0.25">
      <c r="A4" s="60"/>
      <c r="B4" s="61" t="s">
        <v>16</v>
      </c>
      <c r="C4" s="61" t="s">
        <v>19</v>
      </c>
      <c r="D4" s="61" t="s">
        <v>16</v>
      </c>
      <c r="E4" s="61" t="s">
        <v>19</v>
      </c>
    </row>
    <row r="5" spans="1:5" x14ac:dyDescent="0.25">
      <c r="A5" s="62" t="s">
        <v>1</v>
      </c>
      <c r="B5" s="63">
        <v>9.2964561364265643E-3</v>
      </c>
      <c r="C5" s="63">
        <v>9.4413561405851925E-3</v>
      </c>
      <c r="D5" s="63">
        <v>2.2103543863573438E-2</v>
      </c>
      <c r="E5" s="63">
        <v>2.2458643859414804E-2</v>
      </c>
    </row>
    <row r="6" spans="1:5" x14ac:dyDescent="0.25">
      <c r="A6" s="62" t="s">
        <v>31</v>
      </c>
      <c r="B6" s="63">
        <v>7.9151486666287282E-3</v>
      </c>
      <c r="C6" s="63">
        <v>8.3314269346726495E-3</v>
      </c>
      <c r="D6" s="63">
        <v>1.878485133337127E-2</v>
      </c>
      <c r="E6" s="63">
        <v>2.0568573065327354E-2</v>
      </c>
    </row>
    <row r="7" spans="1:5" x14ac:dyDescent="0.25">
      <c r="A7" s="62" t="s">
        <v>63</v>
      </c>
      <c r="B7" s="63" t="s">
        <v>3</v>
      </c>
      <c r="C7" s="63" t="s">
        <v>3</v>
      </c>
      <c r="D7" s="63" t="s">
        <v>3</v>
      </c>
      <c r="E7" s="63" t="s">
        <v>3</v>
      </c>
    </row>
    <row r="8" spans="1:5" x14ac:dyDescent="0.25">
      <c r="A8" s="62" t="s">
        <v>32</v>
      </c>
      <c r="B8" s="63">
        <v>2.077423999942971E-3</v>
      </c>
      <c r="C8" s="63">
        <v>2.6943884257709487E-3</v>
      </c>
      <c r="D8" s="63">
        <v>5.5225760000570286E-3</v>
      </c>
      <c r="E8" s="63">
        <v>5.7056115742290508E-3</v>
      </c>
    </row>
    <row r="9" spans="1:5" x14ac:dyDescent="0.25">
      <c r="A9" s="62" t="s">
        <v>39</v>
      </c>
      <c r="B9" s="63">
        <v>5.0196823490233902E-3</v>
      </c>
      <c r="C9" s="63">
        <v>5.6521546741300829E-3</v>
      </c>
      <c r="D9" s="63">
        <v>4.6803176509766101E-3</v>
      </c>
      <c r="E9" s="63">
        <v>5.4478453258699176E-3</v>
      </c>
    </row>
    <row r="10" spans="1:5" x14ac:dyDescent="0.25">
      <c r="A10" s="62" t="s">
        <v>57</v>
      </c>
      <c r="B10" s="63">
        <v>7.1870339750972883E-3</v>
      </c>
      <c r="C10" s="63">
        <v>7.3924802965013728E-3</v>
      </c>
      <c r="D10" s="63">
        <v>1.1812966024902711E-2</v>
      </c>
      <c r="E10" s="63">
        <v>1.2007519703498629E-2</v>
      </c>
    </row>
    <row r="11" spans="1:5" x14ac:dyDescent="0.25">
      <c r="A11" s="62" t="s">
        <v>43</v>
      </c>
      <c r="B11" s="63">
        <v>3.010815400981691E-3</v>
      </c>
      <c r="C11" s="63">
        <v>3.0376588937896251E-3</v>
      </c>
      <c r="D11" s="63">
        <v>3.1891845990183088E-3</v>
      </c>
      <c r="E11" s="63">
        <v>3.2623411062103749E-3</v>
      </c>
    </row>
    <row r="12" spans="1:5" x14ac:dyDescent="0.25">
      <c r="A12" s="62" t="s">
        <v>56</v>
      </c>
      <c r="B12" s="63">
        <v>1.0709287669610939E-2</v>
      </c>
      <c r="C12" s="63">
        <v>1.0832969887500193E-2</v>
      </c>
      <c r="D12" s="63">
        <v>1.9490712330389064E-2</v>
      </c>
      <c r="E12" s="63">
        <v>1.8767030112499809E-2</v>
      </c>
    </row>
    <row r="13" spans="1:5" x14ac:dyDescent="0.25">
      <c r="A13" s="64" t="s">
        <v>33</v>
      </c>
      <c r="B13" s="65">
        <v>7.8904756029856277E-3</v>
      </c>
      <c r="C13" s="65">
        <v>7.3351972794923233E-3</v>
      </c>
      <c r="D13" s="65">
        <v>6.209524397014372E-3</v>
      </c>
      <c r="E13" s="65">
        <v>8.7648027205076764E-3</v>
      </c>
    </row>
    <row r="14" spans="1:5" x14ac:dyDescent="0.25">
      <c r="A14" s="62" t="s">
        <v>65</v>
      </c>
      <c r="B14" s="63">
        <v>7.3243737247159881E-3</v>
      </c>
      <c r="C14" s="63">
        <v>7.3832598690059675E-3</v>
      </c>
      <c r="D14" s="63">
        <v>1.4775626275284011E-2</v>
      </c>
      <c r="E14" s="63">
        <v>1.4916740130994033E-2</v>
      </c>
    </row>
    <row r="15" spans="1:5" x14ac:dyDescent="0.25">
      <c r="A15" s="49" t="s">
        <v>66</v>
      </c>
      <c r="B15" s="65">
        <v>6.9084790228074733E-3</v>
      </c>
      <c r="C15" s="65">
        <v>6.966224382840165E-3</v>
      </c>
      <c r="D15" s="65">
        <v>1.4191520977192524E-2</v>
      </c>
      <c r="E15" s="65">
        <v>1.4433775617159837E-2</v>
      </c>
    </row>
    <row r="16" spans="1:5" x14ac:dyDescent="0.25">
      <c r="A16" s="62" t="s">
        <v>54</v>
      </c>
      <c r="B16" s="63">
        <v>9.2417944184493422E-3</v>
      </c>
      <c r="C16" s="63">
        <v>9.3435760576319506E-3</v>
      </c>
      <c r="D16" s="63">
        <v>1.8358205581550657E-2</v>
      </c>
      <c r="E16" s="63">
        <v>1.8556423942368051E-2</v>
      </c>
    </row>
    <row r="17" spans="1:5" x14ac:dyDescent="0.25">
      <c r="A17" s="62" t="s">
        <v>48</v>
      </c>
      <c r="B17" s="63">
        <v>7.2321264953803706E-3</v>
      </c>
      <c r="C17" s="63">
        <v>7.1760504561967069E-3</v>
      </c>
      <c r="D17" s="63">
        <v>1.4767873504619632E-2</v>
      </c>
      <c r="E17" s="63">
        <v>1.4723949543803292E-2</v>
      </c>
    </row>
    <row r="18" spans="1:5" x14ac:dyDescent="0.25">
      <c r="A18" s="62" t="s">
        <v>67</v>
      </c>
      <c r="B18" s="63">
        <v>9.703148602226784E-3</v>
      </c>
      <c r="C18" s="63">
        <v>9.7878546266363213E-3</v>
      </c>
      <c r="D18" s="63">
        <v>2.1496851397773218E-2</v>
      </c>
      <c r="E18" s="63">
        <v>2.1912145373363678E-2</v>
      </c>
    </row>
    <row r="19" spans="1:5" x14ac:dyDescent="0.25">
      <c r="A19" s="62" t="s">
        <v>42</v>
      </c>
      <c r="B19" s="63">
        <v>6.1574952720037535E-3</v>
      </c>
      <c r="C19" s="63">
        <v>6.7803624051664679E-3</v>
      </c>
      <c r="D19" s="63">
        <v>5.9425047279962461E-3</v>
      </c>
      <c r="E19" s="63">
        <v>5.9196375948335316E-3</v>
      </c>
    </row>
    <row r="20" spans="1:5" x14ac:dyDescent="0.25">
      <c r="A20" s="62" t="s">
        <v>58</v>
      </c>
      <c r="B20" s="63">
        <v>3.5588349971676808E-3</v>
      </c>
      <c r="C20" s="63">
        <v>3.5760205611597281E-3</v>
      </c>
      <c r="D20" s="63">
        <v>1.154116500283232E-2</v>
      </c>
      <c r="E20" s="63">
        <v>1.1223979438840272E-2</v>
      </c>
    </row>
    <row r="21" spans="1:5" x14ac:dyDescent="0.25">
      <c r="A21" s="62" t="s">
        <v>68</v>
      </c>
      <c r="B21" s="63">
        <v>7.1572624287466633E-3</v>
      </c>
      <c r="C21" s="63" t="s">
        <v>3</v>
      </c>
      <c r="D21" s="63">
        <v>1.3242737571253337E-2</v>
      </c>
      <c r="E21" s="63" t="s">
        <v>3</v>
      </c>
    </row>
    <row r="22" spans="1:5" x14ac:dyDescent="0.25">
      <c r="A22" s="62" t="s">
        <v>40</v>
      </c>
      <c r="B22" s="63">
        <v>2.8718651954930197E-3</v>
      </c>
      <c r="C22" s="63">
        <v>2.7175866841622777E-3</v>
      </c>
      <c r="D22" s="63">
        <v>8.5281348045069781E-3</v>
      </c>
      <c r="E22" s="63">
        <v>5.0824133158377232E-3</v>
      </c>
    </row>
    <row r="23" spans="1:5" x14ac:dyDescent="0.25">
      <c r="A23" s="62" t="s">
        <v>41</v>
      </c>
      <c r="B23" s="63">
        <v>5.0254251246045377E-3</v>
      </c>
      <c r="C23" s="63">
        <v>5.1671336786707845E-3</v>
      </c>
      <c r="D23" s="63">
        <v>9.1745748753954623E-3</v>
      </c>
      <c r="E23" s="63">
        <v>9.3328663213292154E-3</v>
      </c>
    </row>
    <row r="24" spans="1:5" x14ac:dyDescent="0.25">
      <c r="A24" s="62" t="s">
        <v>46</v>
      </c>
      <c r="B24" s="63">
        <v>4.8005490263361072E-3</v>
      </c>
      <c r="C24" s="63">
        <v>4.7237167345625724E-3</v>
      </c>
      <c r="D24" s="63">
        <v>1.5994509736638931E-3</v>
      </c>
      <c r="E24" s="63">
        <v>1.6762832654374279E-3</v>
      </c>
    </row>
    <row r="25" spans="1:5" x14ac:dyDescent="0.25">
      <c r="A25" s="62" t="s">
        <v>44</v>
      </c>
      <c r="B25" s="63">
        <v>5.4513959873469763E-3</v>
      </c>
      <c r="C25" s="63">
        <v>5.6523093443503133E-3</v>
      </c>
      <c r="D25" s="63">
        <v>3.9486040126530224E-3</v>
      </c>
      <c r="E25" s="63">
        <v>4.2476906556496857E-3</v>
      </c>
    </row>
    <row r="26" spans="1:5" x14ac:dyDescent="0.25">
      <c r="A26" s="62" t="s">
        <v>45</v>
      </c>
      <c r="B26" s="63">
        <v>5.4851456461031982E-3</v>
      </c>
      <c r="C26" s="63">
        <v>5.8976987009633748E-3</v>
      </c>
      <c r="D26" s="63">
        <v>6.2148543538968004E-3</v>
      </c>
      <c r="E26" s="63">
        <v>6.0023012990366243E-3</v>
      </c>
    </row>
    <row r="27" spans="1:5" x14ac:dyDescent="0.25">
      <c r="A27" s="62" t="s">
        <v>0</v>
      </c>
      <c r="B27" s="63">
        <v>2.2093330028860837E-3</v>
      </c>
      <c r="C27" s="63">
        <v>2.2536100546707866E-3</v>
      </c>
      <c r="D27" s="63">
        <v>3.7906669971139164E-3</v>
      </c>
      <c r="E27" s="63">
        <v>3.8463899453292129E-3</v>
      </c>
    </row>
    <row r="28" spans="1:5" x14ac:dyDescent="0.25">
      <c r="A28" s="62" t="s">
        <v>4</v>
      </c>
      <c r="B28" s="63">
        <v>3.0241684716175933E-3</v>
      </c>
      <c r="C28" s="63" t="s">
        <v>3</v>
      </c>
      <c r="D28" s="63">
        <v>1.9758315283824068E-3</v>
      </c>
      <c r="E28" s="63" t="s">
        <v>3</v>
      </c>
    </row>
    <row r="29" spans="1:5" x14ac:dyDescent="0.25">
      <c r="A29" s="62" t="s">
        <v>38</v>
      </c>
      <c r="B29" s="63">
        <v>7.1784151413395829E-3</v>
      </c>
      <c r="C29" s="63">
        <v>7.006505423654762E-3</v>
      </c>
      <c r="D29" s="63">
        <v>1.4221584858660419E-2</v>
      </c>
      <c r="E29" s="63">
        <v>1.4593494576345239E-2</v>
      </c>
    </row>
    <row r="30" spans="1:5" x14ac:dyDescent="0.25">
      <c r="A30" s="62" t="s">
        <v>70</v>
      </c>
      <c r="B30" s="63">
        <v>2.4663998510796726E-3</v>
      </c>
      <c r="C30" s="63">
        <v>3.8861282350946997E-4</v>
      </c>
      <c r="D30" s="63">
        <v>1.1336001489203273E-3</v>
      </c>
      <c r="E30" s="63">
        <v>3.3113871764905304E-3</v>
      </c>
    </row>
    <row r="31" spans="1:5" x14ac:dyDescent="0.25">
      <c r="A31" s="62" t="s">
        <v>71</v>
      </c>
      <c r="B31" s="63">
        <v>9.9282489630545222E-3</v>
      </c>
      <c r="C31" s="63">
        <v>1.0712660520877446E-2</v>
      </c>
      <c r="D31" s="63">
        <v>1.0671751036945478E-2</v>
      </c>
      <c r="E31" s="63">
        <v>1.1487339479122555E-2</v>
      </c>
    </row>
    <row r="32" spans="1:5" x14ac:dyDescent="0.25">
      <c r="A32" s="62" t="s">
        <v>47</v>
      </c>
      <c r="B32" s="63">
        <v>4.063190291383436E-3</v>
      </c>
      <c r="C32" s="63">
        <v>4.8797548584597651E-3</v>
      </c>
      <c r="D32" s="63">
        <v>8.0368097086165637E-3</v>
      </c>
      <c r="E32" s="63">
        <v>8.3202451415402348E-3</v>
      </c>
    </row>
    <row r="33" spans="1:5" x14ac:dyDescent="0.25">
      <c r="A33" s="62" t="s">
        <v>2</v>
      </c>
      <c r="B33" s="63">
        <v>6.3345990259479172E-3</v>
      </c>
      <c r="C33" s="63">
        <v>6.380185746902264E-3</v>
      </c>
      <c r="D33" s="63">
        <v>7.1654009740520844E-3</v>
      </c>
      <c r="E33" s="63">
        <v>7.6198142530977345E-3</v>
      </c>
    </row>
    <row r="34" spans="1:5" x14ac:dyDescent="0.25">
      <c r="A34" s="62" t="s">
        <v>50</v>
      </c>
      <c r="B34" s="63">
        <v>2.0263583457744349E-3</v>
      </c>
      <c r="C34" s="63">
        <v>2.007066438491717E-3</v>
      </c>
      <c r="D34" s="63">
        <v>2.9736416542255652E-3</v>
      </c>
      <c r="E34" s="63">
        <v>2.7929335615082826E-3</v>
      </c>
    </row>
    <row r="35" spans="1:5" x14ac:dyDescent="0.25">
      <c r="A35" s="62" t="s">
        <v>5</v>
      </c>
      <c r="B35" s="63">
        <v>5.5951664871468475E-3</v>
      </c>
      <c r="C35" s="63" t="s">
        <v>3</v>
      </c>
      <c r="D35" s="63">
        <v>3.6048335128531523E-3</v>
      </c>
      <c r="E35" s="63" t="s">
        <v>3</v>
      </c>
    </row>
    <row r="36" spans="1:5" x14ac:dyDescent="0.25">
      <c r="A36" s="62" t="s">
        <v>52</v>
      </c>
      <c r="B36" s="63">
        <v>3.8174749037768628E-3</v>
      </c>
      <c r="C36" s="63">
        <v>3.7344617600559103E-3</v>
      </c>
      <c r="D36" s="63">
        <v>4.5825250962231367E-3</v>
      </c>
      <c r="E36" s="63">
        <v>4.5655382399440898E-3</v>
      </c>
    </row>
    <row r="37" spans="1:5" x14ac:dyDescent="0.25">
      <c r="A37" s="62" t="s">
        <v>53</v>
      </c>
      <c r="B37" s="63">
        <v>4.956129831278645E-3</v>
      </c>
      <c r="C37" s="63">
        <v>5.2358005149547669E-3</v>
      </c>
      <c r="D37" s="63">
        <v>1.4543870168721355E-2</v>
      </c>
      <c r="E37" s="63">
        <v>1.5164199485045235E-2</v>
      </c>
    </row>
    <row r="38" spans="1:5" x14ac:dyDescent="0.25">
      <c r="A38" s="62" t="s">
        <v>37</v>
      </c>
      <c r="B38" s="63">
        <v>5.3652051375098504E-3</v>
      </c>
      <c r="C38" s="63">
        <v>5.4540108549999515E-3</v>
      </c>
      <c r="D38" s="63">
        <v>7.0347948624901492E-3</v>
      </c>
      <c r="E38" s="63">
        <v>7.0459891450000492E-3</v>
      </c>
    </row>
    <row r="39" spans="1:5" x14ac:dyDescent="0.25">
      <c r="A39" s="62" t="s">
        <v>49</v>
      </c>
      <c r="B39" s="63">
        <v>9.6097886197447878E-3</v>
      </c>
      <c r="C39" s="63">
        <v>9.4343540831608955E-3</v>
      </c>
      <c r="D39" s="63">
        <v>2.3590211380255213E-2</v>
      </c>
      <c r="E39" s="63">
        <v>2.4465645916839106E-2</v>
      </c>
    </row>
    <row r="40" spans="1:5" x14ac:dyDescent="0.25">
      <c r="A40" s="62" t="s">
        <v>74</v>
      </c>
      <c r="B40" s="63" t="s">
        <v>3</v>
      </c>
      <c r="C40" s="63" t="s">
        <v>3</v>
      </c>
      <c r="D40" s="63" t="s">
        <v>3</v>
      </c>
      <c r="E40" s="63" t="s">
        <v>3</v>
      </c>
    </row>
    <row r="41" spans="1:5" x14ac:dyDescent="0.25">
      <c r="A41" s="62" t="s">
        <v>75</v>
      </c>
      <c r="B41" s="63">
        <v>4.05615127688814E-3</v>
      </c>
      <c r="C41" s="63" t="s">
        <v>3</v>
      </c>
      <c r="D41" s="63">
        <v>6.2438487231118601E-3</v>
      </c>
      <c r="E41" s="63" t="s">
        <v>3</v>
      </c>
    </row>
    <row r="42" spans="1:5" x14ac:dyDescent="0.25">
      <c r="A42" s="62" t="s">
        <v>55</v>
      </c>
      <c r="B42" s="63">
        <v>5.2294653403705035E-3</v>
      </c>
      <c r="C42" s="63">
        <v>5.2171257517501391E-3</v>
      </c>
      <c r="D42" s="63">
        <v>1.2070534659629496E-2</v>
      </c>
      <c r="E42" s="63">
        <v>1.2382874248249862E-2</v>
      </c>
    </row>
    <row r="43" spans="1:5" x14ac:dyDescent="0.25">
      <c r="A43" s="16"/>
      <c r="B43" s="16"/>
      <c r="C43" s="16"/>
      <c r="D43" s="16"/>
      <c r="E43" s="16"/>
    </row>
    <row r="44" spans="1:5" ht="15" customHeight="1" x14ac:dyDescent="0.25">
      <c r="A44" s="53" t="s">
        <v>81</v>
      </c>
      <c r="B44" s="53"/>
      <c r="C44" s="53"/>
      <c r="D44" s="53"/>
      <c r="E44" s="53"/>
    </row>
    <row r="45" spans="1:5" x14ac:dyDescent="0.25">
      <c r="A45" s="54" t="s">
        <v>82</v>
      </c>
      <c r="B45" s="54"/>
      <c r="C45" s="54"/>
      <c r="D45" s="54"/>
      <c r="E45" s="54"/>
    </row>
    <row r="46" spans="1:5" x14ac:dyDescent="0.25">
      <c r="A46" s="54" t="s">
        <v>28</v>
      </c>
      <c r="B46" s="54"/>
      <c r="C46" s="54"/>
      <c r="D46" s="54"/>
      <c r="E46" s="54"/>
    </row>
    <row r="47" spans="1:5" x14ac:dyDescent="0.25">
      <c r="A47" s="16"/>
      <c r="B47" s="16"/>
      <c r="C47" s="16"/>
      <c r="D47" s="16"/>
      <c r="E47" s="16"/>
    </row>
    <row r="48" spans="1:5" x14ac:dyDescent="0.25">
      <c r="A48" s="16"/>
      <c r="B48" s="16"/>
      <c r="C48" s="16"/>
      <c r="D48" s="16"/>
      <c r="E48" s="16"/>
    </row>
    <row r="49" spans="1:5" x14ac:dyDescent="0.25">
      <c r="A49" s="16"/>
      <c r="B49" s="16"/>
      <c r="C49" s="16"/>
      <c r="D49" s="16"/>
      <c r="E49" s="16"/>
    </row>
  </sheetData>
  <mergeCells count="6">
    <mergeCell ref="A1:E1"/>
    <mergeCell ref="A3:A4"/>
    <mergeCell ref="B3:C3"/>
    <mergeCell ref="D3:E3"/>
    <mergeCell ref="A45:E45"/>
    <mergeCell ref="A46:E4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1BE54-AFF3-4DB3-8A10-AAABBC7CBFFE}">
  <dimension ref="A1:U32"/>
  <sheetViews>
    <sheetView zoomScaleNormal="100" workbookViewId="0">
      <selection activeCell="G24" sqref="G24"/>
    </sheetView>
  </sheetViews>
  <sheetFormatPr defaultRowHeight="15" x14ac:dyDescent="0.25"/>
  <cols>
    <col min="1" max="1" width="28" style="15" customWidth="1"/>
    <col min="2" max="2" width="9.5703125" style="15" customWidth="1"/>
    <col min="3" max="3" width="9.7109375" style="15" customWidth="1"/>
    <col min="4" max="4" width="12.42578125" style="15" customWidth="1"/>
    <col min="5" max="5" width="9.85546875" style="15" customWidth="1"/>
    <col min="6" max="6" width="9.140625" style="15"/>
    <col min="7" max="7" width="12.140625" style="15" customWidth="1"/>
    <col min="8" max="8" width="9.140625" style="15"/>
    <col min="9" max="9" width="9.7109375" style="15" customWidth="1"/>
    <col min="10" max="10" width="9.140625" style="15"/>
    <col min="11" max="11" width="9.85546875" style="15" customWidth="1"/>
    <col min="12" max="12" width="9.140625" style="15" customWidth="1"/>
    <col min="13" max="13" width="11.5703125" style="15" customWidth="1"/>
    <col min="14" max="16384" width="9.140625" style="15"/>
  </cols>
  <sheetData>
    <row r="1" spans="1:13" ht="15" customHeight="1" x14ac:dyDescent="0.25">
      <c r="A1" s="11" t="s">
        <v>91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3" x14ac:dyDescent="0.25">
      <c r="A2" s="6"/>
      <c r="B2" s="25">
        <v>2016</v>
      </c>
      <c r="C2" s="25"/>
      <c r="D2" s="25">
        <v>2017</v>
      </c>
      <c r="E2" s="25"/>
      <c r="F2" s="25">
        <v>2018</v>
      </c>
      <c r="G2" s="25"/>
      <c r="H2" s="25">
        <v>2019</v>
      </c>
      <c r="I2" s="25"/>
      <c r="J2" s="25">
        <v>2020</v>
      </c>
      <c r="K2" s="25"/>
      <c r="L2" s="25">
        <v>2021</v>
      </c>
      <c r="M2" s="25"/>
    </row>
    <row r="3" spans="1:13" x14ac:dyDescent="0.25">
      <c r="A3" s="7"/>
      <c r="B3" s="69" t="s">
        <v>90</v>
      </c>
      <c r="C3" s="1" t="s">
        <v>6</v>
      </c>
      <c r="D3" s="69" t="s">
        <v>90</v>
      </c>
      <c r="E3" s="1" t="s">
        <v>6</v>
      </c>
      <c r="F3" s="69" t="s">
        <v>90</v>
      </c>
      <c r="G3" s="1" t="s">
        <v>6</v>
      </c>
      <c r="H3" s="69" t="s">
        <v>90</v>
      </c>
      <c r="I3" s="1" t="s">
        <v>6</v>
      </c>
      <c r="J3" s="69" t="s">
        <v>90</v>
      </c>
      <c r="K3" s="1" t="s">
        <v>6</v>
      </c>
      <c r="L3" s="1" t="s">
        <v>90</v>
      </c>
      <c r="M3" s="1" t="s">
        <v>6</v>
      </c>
    </row>
    <row r="4" spans="1:13" x14ac:dyDescent="0.25">
      <c r="A4" s="1" t="s">
        <v>86</v>
      </c>
      <c r="B4" s="5">
        <f>C4/C8</f>
        <v>0.28755690440060694</v>
      </c>
      <c r="C4" s="1">
        <v>37.9</v>
      </c>
      <c r="D4" s="5">
        <f>E4/E8</f>
        <v>0.28991905813097868</v>
      </c>
      <c r="E4" s="1">
        <v>39.4</v>
      </c>
      <c r="F4" s="5">
        <v>0.26622516556291392</v>
      </c>
      <c r="G4" s="1">
        <v>40.200000000000003</v>
      </c>
      <c r="H4" s="5">
        <f>I4/I8</f>
        <v>0.23742690058479532</v>
      </c>
      <c r="I4" s="3">
        <v>40.6</v>
      </c>
      <c r="J4" s="5">
        <f>K4/K8</f>
        <v>0.24399999999999997</v>
      </c>
      <c r="K4" s="3">
        <f>42.3+0.4</f>
        <v>42.699999999999996</v>
      </c>
      <c r="L4" s="5">
        <f>M4/M8</f>
        <v>0.22427714087568335</v>
      </c>
      <c r="M4" s="3">
        <v>46.31</v>
      </c>
    </row>
    <row r="5" spans="1:13" x14ac:dyDescent="0.25">
      <c r="A5" s="1" t="s">
        <v>87</v>
      </c>
      <c r="B5" s="5">
        <f>C5/C8</f>
        <v>0.1054628224582701</v>
      </c>
      <c r="C5" s="1">
        <v>13.9</v>
      </c>
      <c r="D5" s="5">
        <f>E5/E8</f>
        <v>0.1243561442236939</v>
      </c>
      <c r="E5" s="1">
        <v>16.899999999999999</v>
      </c>
      <c r="F5" s="5">
        <v>0.17814569536423841</v>
      </c>
      <c r="G5" s="1">
        <v>26.9</v>
      </c>
      <c r="H5" s="5">
        <f>I5/I8</f>
        <v>0.22865497076023392</v>
      </c>
      <c r="I5" s="3">
        <v>39.1</v>
      </c>
      <c r="J5" s="5">
        <f>K5/K8</f>
        <v>0.24285714285714285</v>
      </c>
      <c r="K5" s="3">
        <v>42.5</v>
      </c>
      <c r="L5" s="5">
        <f>M5/M8</f>
        <v>0.22427714087568335</v>
      </c>
      <c r="M5" s="3">
        <v>46.31</v>
      </c>
    </row>
    <row r="6" spans="1:13" x14ac:dyDescent="0.25">
      <c r="A6" s="1" t="s">
        <v>88</v>
      </c>
      <c r="B6" s="5">
        <f>C6/C8</f>
        <v>0.48254931714719268</v>
      </c>
      <c r="C6" s="1">
        <v>63.6</v>
      </c>
      <c r="D6" s="5">
        <f>E6/E8</f>
        <v>0.4665194996320825</v>
      </c>
      <c r="E6" s="1">
        <v>63.4</v>
      </c>
      <c r="F6" s="5">
        <v>0.4152317880794702</v>
      </c>
      <c r="G6" s="1">
        <v>62.7</v>
      </c>
      <c r="H6" s="5">
        <f>I6/I8</f>
        <v>0.4380116959064328</v>
      </c>
      <c r="I6" s="3">
        <v>74.900000000000006</v>
      </c>
      <c r="J6" s="5">
        <f>K6/K8</f>
        <v>0.4022857142857143</v>
      </c>
      <c r="K6" s="3">
        <v>70.400000000000006</v>
      </c>
      <c r="L6" s="5">
        <f>M6/M8</f>
        <v>0.30286652434842914</v>
      </c>
      <c r="M6" s="3">
        <v>62.537576000000001</v>
      </c>
    </row>
    <row r="7" spans="1:13" x14ac:dyDescent="0.25">
      <c r="A7" s="1" t="s">
        <v>89</v>
      </c>
      <c r="B7" s="5">
        <f>C7/C8</f>
        <v>0.12443095599393017</v>
      </c>
      <c r="C7" s="1">
        <v>16.399999999999999</v>
      </c>
      <c r="D7" s="5">
        <f>E7/E8</f>
        <v>0.11920529801324505</v>
      </c>
      <c r="E7" s="1">
        <v>16.2</v>
      </c>
      <c r="F7" s="5">
        <v>0.14039735099337747</v>
      </c>
      <c r="G7" s="1">
        <v>21.2</v>
      </c>
      <c r="H7" s="5">
        <f>I7/I8</f>
        <v>9.5906432748538051E-2</v>
      </c>
      <c r="I7" s="3">
        <f>I8-I4-I5-I6</f>
        <v>16.400000000000006</v>
      </c>
      <c r="J7" s="5">
        <f>K7/K8</f>
        <v>0.11085714285714286</v>
      </c>
      <c r="K7" s="3">
        <f>20-0.4-0.2</f>
        <v>19.400000000000002</v>
      </c>
      <c r="L7" s="5">
        <f>M7/M8</f>
        <v>0.24857919390020417</v>
      </c>
      <c r="M7" s="3">
        <v>51.328023999999999</v>
      </c>
    </row>
    <row r="8" spans="1:13" x14ac:dyDescent="0.25">
      <c r="A8" s="7" t="s">
        <v>22</v>
      </c>
      <c r="B8" s="8">
        <f>SUM(B4:B7)</f>
        <v>0.99999999999999989</v>
      </c>
      <c r="C8" s="7">
        <f>SUM(C4:C7)</f>
        <v>131.80000000000001</v>
      </c>
      <c r="D8" s="8">
        <f>SUM(D4:D7)</f>
        <v>1</v>
      </c>
      <c r="E8" s="7">
        <f>SUM(E4:E7)</f>
        <v>135.89999999999998</v>
      </c>
      <c r="F8" s="8">
        <f>SUM(F4:F7)</f>
        <v>1</v>
      </c>
      <c r="G8" s="9">
        <v>151</v>
      </c>
      <c r="H8" s="8">
        <f>SUM(H4:H7)</f>
        <v>1</v>
      </c>
      <c r="I8" s="9">
        <v>171</v>
      </c>
      <c r="J8" s="10">
        <f>SUM(J4:J7)</f>
        <v>1</v>
      </c>
      <c r="K8" s="9">
        <f>SUM(K4:K7)</f>
        <v>175</v>
      </c>
      <c r="L8" s="10">
        <f>SUM(L4:L7)</f>
        <v>1</v>
      </c>
      <c r="M8" s="9">
        <f t="shared" ref="M8" si="0">SUM(M4:M7)</f>
        <v>206.48560000000001</v>
      </c>
    </row>
    <row r="10" spans="1:13" x14ac:dyDescent="0.25">
      <c r="A10" s="66" t="s">
        <v>83</v>
      </c>
      <c r="B10" s="67"/>
      <c r="C10" s="67"/>
      <c r="D10" s="67"/>
      <c r="E10" s="67"/>
    </row>
    <row r="11" spans="1:13" x14ac:dyDescent="0.25">
      <c r="A11" s="66" t="s">
        <v>84</v>
      </c>
      <c r="B11" s="68"/>
      <c r="C11" s="68"/>
      <c r="D11" s="68"/>
      <c r="E11" s="68"/>
    </row>
    <row r="12" spans="1:13" x14ac:dyDescent="0.25">
      <c r="A12" s="15" t="s">
        <v>85</v>
      </c>
    </row>
    <row r="13" spans="1:13" x14ac:dyDescent="0.25">
      <c r="A13" s="23" t="s">
        <v>7</v>
      </c>
    </row>
    <row r="19" spans="21:21" ht="8.25" customHeight="1" x14ac:dyDescent="0.25"/>
    <row r="29" spans="21:21" ht="15.75" x14ac:dyDescent="0.25">
      <c r="U29" s="22"/>
    </row>
    <row r="32" spans="21:21" ht="15.75" x14ac:dyDescent="0.25">
      <c r="U32" s="21"/>
    </row>
  </sheetData>
  <mergeCells count="6">
    <mergeCell ref="H2:I2"/>
    <mergeCell ref="J2:K2"/>
    <mergeCell ref="L2:M2"/>
    <mergeCell ref="B2:C2"/>
    <mergeCell ref="D2:E2"/>
    <mergeCell ref="F2:G2"/>
  </mergeCells>
  <pageMargins left="0.7" right="0.7" top="0.75" bottom="0.75" header="0.3" footer="0.3"/>
  <pageSetup paperSize="9" orientation="portrait" r:id="rId1"/>
  <ignoredErrors>
    <ignoredError sqref="K4:K7" formula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2049D-504B-46D4-A351-8DB3C6E19CE2}">
  <dimension ref="A1:N11"/>
  <sheetViews>
    <sheetView tabSelected="1" zoomScaleNormal="100" workbookViewId="0">
      <pane xSplit="1" topLeftCell="B1" activePane="topRight" state="frozen"/>
      <selection activeCell="A10" sqref="A10"/>
      <selection pane="topRight" activeCell="P15" sqref="P15"/>
    </sheetView>
  </sheetViews>
  <sheetFormatPr defaultRowHeight="15" x14ac:dyDescent="0.25"/>
  <cols>
    <col min="1" max="1" width="67.42578125" customWidth="1"/>
    <col min="2" max="2" width="9.85546875" bestFit="1" customWidth="1"/>
    <col min="3" max="3" width="10.28515625" customWidth="1"/>
    <col min="4" max="4" width="9.85546875" bestFit="1" customWidth="1"/>
    <col min="5" max="5" width="9.140625" customWidth="1"/>
    <col min="6" max="6" width="9.85546875" bestFit="1" customWidth="1"/>
    <col min="7" max="7" width="9.5703125" customWidth="1"/>
    <col min="8" max="8" width="9.85546875" bestFit="1" customWidth="1"/>
    <col min="9" max="9" width="9" customWidth="1"/>
    <col min="10" max="10" width="9.85546875" bestFit="1" customWidth="1"/>
    <col min="11" max="11" width="11.140625" customWidth="1"/>
    <col min="12" max="12" width="9.85546875" bestFit="1" customWidth="1"/>
    <col min="13" max="13" width="9.140625" customWidth="1"/>
    <col min="14" max="14" width="9.85546875" customWidth="1"/>
    <col min="15" max="15" width="14.42578125" customWidth="1"/>
    <col min="16" max="16" width="11" bestFit="1" customWidth="1"/>
    <col min="17" max="17" width="15.140625" customWidth="1"/>
    <col min="18" max="18" width="11" bestFit="1" customWidth="1"/>
    <col min="19" max="19" width="15" customWidth="1"/>
    <col min="20" max="20" width="11" bestFit="1" customWidth="1"/>
    <col min="21" max="21" width="14.42578125" customWidth="1"/>
    <col min="22" max="22" width="11" bestFit="1" customWidth="1"/>
    <col min="23" max="23" width="14.28515625" customWidth="1"/>
    <col min="24" max="24" width="11" bestFit="1" customWidth="1"/>
    <col min="25" max="25" width="14.42578125" customWidth="1"/>
    <col min="26" max="26" width="12.7109375" customWidth="1"/>
    <col min="27" max="27" width="11.140625" customWidth="1"/>
    <col min="28" max="28" width="11" customWidth="1"/>
  </cols>
  <sheetData>
    <row r="1" spans="1:14" x14ac:dyDescent="0.25">
      <c r="A1" s="26" t="s">
        <v>98</v>
      </c>
      <c r="B1" s="26"/>
      <c r="C1" s="26"/>
      <c r="D1" s="4"/>
    </row>
    <row r="2" spans="1:14" x14ac:dyDescent="0.25">
      <c r="A2" s="2"/>
      <c r="B2" s="6">
        <v>2009</v>
      </c>
      <c r="C2" s="6">
        <v>2010</v>
      </c>
      <c r="D2" s="6">
        <v>2011</v>
      </c>
      <c r="E2" s="6">
        <v>2012</v>
      </c>
      <c r="F2" s="6">
        <v>2013</v>
      </c>
      <c r="G2" s="6">
        <v>2014</v>
      </c>
      <c r="H2" s="6">
        <v>2015</v>
      </c>
      <c r="I2" s="6">
        <v>2016</v>
      </c>
      <c r="J2" s="6">
        <v>2017</v>
      </c>
      <c r="K2" s="6">
        <v>2018</v>
      </c>
      <c r="L2" s="6">
        <v>2019</v>
      </c>
      <c r="M2" s="6">
        <v>2020</v>
      </c>
      <c r="N2" s="6">
        <v>2021</v>
      </c>
    </row>
    <row r="3" spans="1:14" x14ac:dyDescent="0.25">
      <c r="A3" s="1" t="s">
        <v>94</v>
      </c>
      <c r="B3" s="1">
        <v>39.6</v>
      </c>
      <c r="C3" s="1">
        <v>37.799999999999997</v>
      </c>
      <c r="D3" s="13">
        <v>37.9</v>
      </c>
      <c r="E3" s="13">
        <v>37.799999999999997</v>
      </c>
      <c r="F3" s="13">
        <v>37.700000000000003</v>
      </c>
      <c r="G3" s="13">
        <v>38</v>
      </c>
      <c r="H3" s="13">
        <v>42.4</v>
      </c>
      <c r="I3" s="13">
        <v>37.9</v>
      </c>
      <c r="J3" s="13">
        <v>39.4</v>
      </c>
      <c r="K3" s="13">
        <v>40.200000000000003</v>
      </c>
      <c r="L3" s="1">
        <v>40.6</v>
      </c>
      <c r="M3" s="13">
        <v>42.7</v>
      </c>
      <c r="N3" s="20">
        <v>46.3</v>
      </c>
    </row>
    <row r="4" spans="1:14" x14ac:dyDescent="0.25">
      <c r="A4" s="1" t="s">
        <v>95</v>
      </c>
      <c r="B4" s="1">
        <v>7.8</v>
      </c>
      <c r="C4" s="1">
        <v>7.2</v>
      </c>
      <c r="D4" s="13">
        <v>7.2</v>
      </c>
      <c r="E4" s="13">
        <v>7.2</v>
      </c>
      <c r="F4" s="13">
        <v>7.2</v>
      </c>
      <c r="G4" s="13">
        <v>8.4</v>
      </c>
      <c r="H4" s="13">
        <v>9.3000000000000007</v>
      </c>
      <c r="I4" s="13">
        <v>13.9</v>
      </c>
      <c r="J4" s="13">
        <v>16.899999999999999</v>
      </c>
      <c r="K4" s="13">
        <v>26.9</v>
      </c>
      <c r="L4" s="1">
        <v>39.1</v>
      </c>
      <c r="M4" s="13">
        <v>42.5</v>
      </c>
      <c r="N4" s="20">
        <v>46.3</v>
      </c>
    </row>
    <row r="5" spans="1:14" x14ac:dyDescent="0.25">
      <c r="A5" s="1" t="s">
        <v>96</v>
      </c>
      <c r="B5" s="5">
        <f t="shared" ref="B5:L5" si="0">B3/(B3+B4)</f>
        <v>0.83544303797468356</v>
      </c>
      <c r="C5" s="5">
        <f t="shared" si="0"/>
        <v>0.84</v>
      </c>
      <c r="D5" s="5">
        <f t="shared" si="0"/>
        <v>0.84035476718403546</v>
      </c>
      <c r="E5" s="5">
        <f t="shared" si="0"/>
        <v>0.84</v>
      </c>
      <c r="F5" s="5">
        <f t="shared" si="0"/>
        <v>0.83964365256124718</v>
      </c>
      <c r="G5" s="5">
        <f t="shared" si="0"/>
        <v>0.81896551724137934</v>
      </c>
      <c r="H5" s="5">
        <f t="shared" si="0"/>
        <v>0.82011605415860733</v>
      </c>
      <c r="I5" s="5">
        <f t="shared" si="0"/>
        <v>0.73166023166023164</v>
      </c>
      <c r="J5" s="5">
        <f t="shared" si="0"/>
        <v>0.69982238010657194</v>
      </c>
      <c r="K5" s="5">
        <f t="shared" si="0"/>
        <v>0.59910581222056636</v>
      </c>
      <c r="L5" s="5">
        <f t="shared" si="0"/>
        <v>0.50941028858218318</v>
      </c>
      <c r="M5" s="14">
        <f>M3/(M3+M4)</f>
        <v>0.50117370892018775</v>
      </c>
      <c r="N5" s="14">
        <f>N3/(N3+N4)</f>
        <v>0.5</v>
      </c>
    </row>
    <row r="6" spans="1:14" x14ac:dyDescent="0.25">
      <c r="A6" s="1" t="s">
        <v>97</v>
      </c>
      <c r="B6" s="5">
        <f t="shared" ref="B6:K6" si="1">B4/(B4+B3)</f>
        <v>0.16455696202531644</v>
      </c>
      <c r="C6" s="5">
        <f t="shared" si="1"/>
        <v>0.16</v>
      </c>
      <c r="D6" s="5">
        <f t="shared" si="1"/>
        <v>0.15964523281596452</v>
      </c>
      <c r="E6" s="5">
        <f t="shared" si="1"/>
        <v>0.16</v>
      </c>
      <c r="F6" s="5">
        <f t="shared" si="1"/>
        <v>0.16035634743875277</v>
      </c>
      <c r="G6" s="5">
        <f t="shared" si="1"/>
        <v>0.18103448275862069</v>
      </c>
      <c r="H6" s="5">
        <f t="shared" si="1"/>
        <v>0.17988394584139267</v>
      </c>
      <c r="I6" s="5">
        <f t="shared" si="1"/>
        <v>0.26833976833976836</v>
      </c>
      <c r="J6" s="5">
        <f t="shared" si="1"/>
        <v>0.30017761989342806</v>
      </c>
      <c r="K6" s="5">
        <f t="shared" si="1"/>
        <v>0.4008941877794337</v>
      </c>
      <c r="L6" s="5">
        <f>L4/(L3+L4)</f>
        <v>0.49058971141781682</v>
      </c>
      <c r="M6" s="14">
        <f>M4/(M3+M4)</f>
        <v>0.49882629107981219</v>
      </c>
      <c r="N6" s="14">
        <f>N4/(N3+N4)</f>
        <v>0.5</v>
      </c>
    </row>
    <row r="8" spans="1:14" x14ac:dyDescent="0.25">
      <c r="A8" s="66" t="s">
        <v>92</v>
      </c>
    </row>
    <row r="9" spans="1:14" x14ac:dyDescent="0.25">
      <c r="A9" s="18" t="s">
        <v>84</v>
      </c>
    </row>
    <row r="10" spans="1:14" ht="15" customHeight="1" x14ac:dyDescent="0.25">
      <c r="A10" s="70" t="s">
        <v>93</v>
      </c>
    </row>
    <row r="11" spans="1:14" x14ac:dyDescent="0.25">
      <c r="A11" s="23" t="s">
        <v>7</v>
      </c>
    </row>
  </sheetData>
  <mergeCells count="1">
    <mergeCell ref="A1:C1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6</vt:i4>
      </vt:variant>
    </vt:vector>
  </HeadingPairs>
  <TitlesOfParts>
    <vt:vector size="6" baseType="lpstr">
      <vt:lpstr>1.1.</vt:lpstr>
      <vt:lpstr>1.2.</vt:lpstr>
      <vt:lpstr>1.3.</vt:lpstr>
      <vt:lpstr>1.4.</vt:lpstr>
      <vt:lpstr>1.5.</vt:lpstr>
      <vt:lpstr>1.6.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Loone Vilumaa</dc:creator>
  <cp:lastModifiedBy>Kristina Laurand</cp:lastModifiedBy>
  <dcterms:created xsi:type="dcterms:W3CDTF">2015-06-05T18:17:20Z</dcterms:created>
  <dcterms:modified xsi:type="dcterms:W3CDTF">2021-05-07T13:21:51Z</dcterms:modified>
</cp:coreProperties>
</file>