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Ex1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2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1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1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2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2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3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7.xml" ContentType="application/vnd.openxmlformats-officedocument.drawing+xml"/>
  <Override PartName="/xl/charts/chart3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4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2.xml" ContentType="application/vnd.openxmlformats-officedocument.drawing+xml"/>
  <Override PartName="/xl/charts/chart4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3.xml" ContentType="application/vnd.openxmlformats-officedocument.drawing+xml"/>
  <Override PartName="/xl/charts/chart48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4.xml" ContentType="application/vnd.openxmlformats-officedocument.drawing+xml"/>
  <Override PartName="/xl/charts/chart49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5.xml" ContentType="application/vnd.openxmlformats-officedocument.drawing+xml"/>
  <Override PartName="/xl/charts/chart50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1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8.xml" ContentType="application/vnd.openxmlformats-officedocument.drawing+xml"/>
  <Override PartName="/xl/charts/chart53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4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29.xml" ContentType="application/vnd.openxmlformats-officedocument.drawing+xml"/>
  <Override PartName="/xl/charts/chart55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30.xml" ContentType="application/vnd.openxmlformats-officedocument.drawing+xml"/>
  <Override PartName="/xl/charts/chart56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3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57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O\PUT ülevaade 2018-2023\"/>
    </mc:Choice>
  </mc:AlternateContent>
  <xr:revisionPtr revIDLastSave="0" documentId="13_ncr:1_{72316492-BB9E-451A-89D3-C8F98C55F69D}" xr6:coauthVersionLast="47" xr6:coauthVersionMax="47" xr10:uidLastSave="{00000000-0000-0000-0000-000000000000}"/>
  <bookViews>
    <workbookView xWindow="-120" yWindow="-120" windowWidth="29040" windowHeight="15840" tabRatio="918" xr2:uid="{1D8CD8AD-BFA3-4EE4-B3A0-35C96CA407B6}"/>
  </bookViews>
  <sheets>
    <sheet name="Joonis 1" sheetId="54" r:id="rId1"/>
    <sheet name="Joonis 2" sheetId="55" r:id="rId2"/>
    <sheet name="Joonis 3" sheetId="56" r:id="rId3"/>
    <sheet name="Joonis 4 ja 6" sheetId="57" r:id="rId4"/>
    <sheet name="Joonis 5" sheetId="58" r:id="rId5"/>
    <sheet name="Joonis 7" sheetId="60" r:id="rId6"/>
    <sheet name="Joonis 8" sheetId="63" r:id="rId7"/>
    <sheet name="Joonis 9" sheetId="64" r:id="rId8"/>
    <sheet name="Joonis 10" sheetId="65" r:id="rId9"/>
    <sheet name="Joonis 11" sheetId="66" r:id="rId10"/>
    <sheet name="Joonis 12" sheetId="62" r:id="rId11"/>
    <sheet name="Joonis 13" sheetId="67" r:id="rId12"/>
    <sheet name="Joonis 14" sheetId="69" r:id="rId13"/>
    <sheet name="Joonis 15" sheetId="70" r:id="rId14"/>
    <sheet name="Joonis 16" sheetId="71" r:id="rId15"/>
    <sheet name="Joonis 17" sheetId="74" r:id="rId16"/>
    <sheet name="Joonis 18" sheetId="75" r:id="rId17"/>
    <sheet name="Joonis 19 ja 20" sheetId="73" r:id="rId18"/>
    <sheet name="Joonis 21" sheetId="77" r:id="rId19"/>
    <sheet name="Joonis 22" sheetId="79" r:id="rId20"/>
    <sheet name="Joonis 23" sheetId="80" r:id="rId21"/>
    <sheet name="Joonis 24" sheetId="81" r:id="rId22"/>
    <sheet name="Joonis 25 ja 26" sheetId="82" r:id="rId23"/>
    <sheet name="Joonis 27" sheetId="83" r:id="rId24"/>
    <sheet name="Joonis 28 ja 29" sheetId="84" r:id="rId25"/>
    <sheet name="Joonis 30" sheetId="72" r:id="rId26"/>
    <sheet name="Joonis 31" sheetId="89" r:id="rId27"/>
    <sheet name="Tabel 1" sheetId="90" r:id="rId28"/>
    <sheet name="Tabel 2" sheetId="59" r:id="rId29"/>
    <sheet name="Tabel 3" sheetId="91" r:id="rId30"/>
    <sheet name="Tabel 4" sheetId="76" r:id="rId31"/>
    <sheet name="Tabel 5" sheetId="78" r:id="rId32"/>
    <sheet name="Lisa 2.1" sheetId="85" r:id="rId33"/>
    <sheet name="Lisa 2.2" sheetId="86" r:id="rId34"/>
    <sheet name="Lisa 2.3" sheetId="87" r:id="rId35"/>
    <sheet name="Lisa 2.4" sheetId="88" r:id="rId36"/>
  </sheets>
  <definedNames>
    <definedName name="_xlnm._FilterDatabase" localSheetId="18" hidden="1">'Joonis 21'!#REF!</definedName>
    <definedName name="_xlnm._FilterDatabase" localSheetId="7" hidden="1">'Joonis 9'!$A$2:$AG$38</definedName>
    <definedName name="_xlnm._FilterDatabase" localSheetId="34" hidden="1">'Lisa 2.3'!$A$2:$AN$41</definedName>
    <definedName name="_xlnm._FilterDatabase" localSheetId="31" hidden="1">'Tabel 5'!$A$2:$N$2</definedName>
    <definedName name="_xlchart.v1.0" hidden="1">'Joonis 7'!$A$3:$A$8</definedName>
    <definedName name="_xlchart.v1.1" hidden="1">'Joonis 7'!$I$2</definedName>
    <definedName name="_xlchart.v1.2" hidden="1">'Joonis 7'!$I$3:$I$8</definedName>
    <definedName name="_xlchart.v1.3" hidden="1">'Joonis 7'!$A$13:$A$22</definedName>
    <definedName name="_xlchart.v1.4" hidden="1">'Joonis 7'!$I$12</definedName>
    <definedName name="_xlchart.v1.5" hidden="1">'Joonis 7'!$I$13:$I$22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89" l="1"/>
  <c r="G3" i="89" s="1"/>
  <c r="E4" i="89"/>
  <c r="F4" i="89" s="1"/>
  <c r="F5" i="89"/>
  <c r="G5" i="89"/>
  <c r="E6" i="89"/>
  <c r="G6" i="89" s="1"/>
  <c r="F6" i="89"/>
  <c r="F7" i="89"/>
  <c r="G7" i="89"/>
  <c r="F8" i="89"/>
  <c r="G8" i="89"/>
  <c r="C17" i="84"/>
  <c r="E17" i="84"/>
  <c r="C20" i="84"/>
  <c r="E20" i="84"/>
  <c r="C23" i="84"/>
  <c r="E23" i="84"/>
  <c r="C26" i="84"/>
  <c r="E26" i="84"/>
  <c r="B15" i="56"/>
  <c r="F3" i="89" l="1"/>
  <c r="G4" i="89"/>
  <c r="G17" i="56"/>
  <c r="F17" i="56"/>
  <c r="E17" i="56"/>
  <c r="D17" i="56"/>
  <c r="C17" i="56"/>
  <c r="B17" i="56"/>
  <c r="G16" i="56"/>
  <c r="F16" i="56"/>
  <c r="E16" i="56"/>
  <c r="D16" i="56"/>
  <c r="C16" i="56"/>
  <c r="B16" i="56"/>
  <c r="G15" i="56"/>
  <c r="F15" i="56"/>
  <c r="E15" i="56"/>
  <c r="D15" i="56"/>
  <c r="C15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tc={B5424805-DCDD-492F-9190-4A1D30C6F9B8}</author>
    <author>tc={A85AFA07-77EF-48C9-8C55-E99583B858BF}</author>
  </authors>
  <commentList>
    <comment ref="B36" authorId="0" shapeId="0" xr:uid="{B5424805-DCDD-492F-9190-4A1D30C6F9B8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See väärtus on õige skaala tõttu märgitud</t>
      </text>
    </comment>
    <comment ref="C36" authorId="1" shapeId="0" xr:uid="{A85AFA07-77EF-48C9-8C55-E99583B858BF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See on reaalne väärtus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tc={FE8D9540-54F8-4B8A-A1E7-C387FD88E5AD}</author>
  </authors>
  <commentList>
    <comment ref="O7" authorId="0" shapeId="0" xr:uid="{FE8D9540-54F8-4B8A-A1E7-C387FD88E5AD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Õige skaala jaoks</t>
      </text>
    </comment>
  </commentList>
</comments>
</file>

<file path=xl/sharedStrings.xml><?xml version="1.0" encoding="utf-8"?>
<sst xmlns="http://schemas.openxmlformats.org/spreadsheetml/2006/main" count="833" uniqueCount="295">
  <si>
    <t>LO1</t>
  </si>
  <si>
    <t>PÕ</t>
  </si>
  <si>
    <t>HU</t>
  </si>
  <si>
    <t>AR</t>
  </si>
  <si>
    <t>TE</t>
  </si>
  <si>
    <t>LO2</t>
  </si>
  <si>
    <t>SO</t>
  </si>
  <si>
    <t>Taotluste arv</t>
  </si>
  <si>
    <t>PUTJD</t>
  </si>
  <si>
    <t>PSG</t>
  </si>
  <si>
    <t>PRG</t>
  </si>
  <si>
    <t>KOKKU</t>
  </si>
  <si>
    <t>Kokku</t>
  </si>
  <si>
    <t>Aasta</t>
  </si>
  <si>
    <t>Kõik valdkonnad</t>
  </si>
  <si>
    <t>Asutus</t>
  </si>
  <si>
    <t>mees</t>
  </si>
  <si>
    <t>Eesti Maaülikool</t>
  </si>
  <si>
    <t>Tartu Ülikool</t>
  </si>
  <si>
    <t>Tallinna Ülikool</t>
  </si>
  <si>
    <t>naine</t>
  </si>
  <si>
    <t>Tallinna Tehnikaülikool</t>
  </si>
  <si>
    <t>Keemilise ja Bioloogilise Füüsika Instituut</t>
  </si>
  <si>
    <t>Soome</t>
  </si>
  <si>
    <t>Austraalia</t>
  </si>
  <si>
    <t>Rootsi</t>
  </si>
  <si>
    <t>Saksamaa</t>
  </si>
  <si>
    <t>IUT</t>
  </si>
  <si>
    <t>TÜ</t>
  </si>
  <si>
    <t>TTÜ</t>
  </si>
  <si>
    <t>TLÜ</t>
  </si>
  <si>
    <t>EMÜ</t>
  </si>
  <si>
    <t>KBFI</t>
  </si>
  <si>
    <t>osakaal</t>
  </si>
  <si>
    <t>* alates 2023.a ETKI ja PMK ühinenud asutus METK</t>
  </si>
  <si>
    <t>2018/2019</t>
  </si>
  <si>
    <t>2019/2020</t>
  </si>
  <si>
    <t>2020/2021</t>
  </si>
  <si>
    <t>2021/2022</t>
  </si>
  <si>
    <t>2022/2023</t>
  </si>
  <si>
    <t>Üldkokkuvõte</t>
  </si>
  <si>
    <t>6 a keskmine</t>
  </si>
  <si>
    <t>ERC</t>
  </si>
  <si>
    <t>Eesti</t>
  </si>
  <si>
    <t>Taotlusvooru aasta</t>
  </si>
  <si>
    <t>osakaal kogu eelarvest</t>
  </si>
  <si>
    <t>Grantide arv</t>
  </si>
  <si>
    <t>Edukuse määr</t>
  </si>
  <si>
    <t>Valdkond</t>
  </si>
  <si>
    <t>Cybernetica</t>
  </si>
  <si>
    <t>EKM</t>
  </si>
  <si>
    <t>EKA</t>
  </si>
  <si>
    <t>EMTA</t>
  </si>
  <si>
    <t>Icosagen</t>
  </si>
  <si>
    <t>Protobios</t>
  </si>
  <si>
    <t>TAI</t>
  </si>
  <si>
    <t>UTKK</t>
  </si>
  <si>
    <t>OT</t>
  </si>
  <si>
    <t>ST</t>
  </si>
  <si>
    <t>Uute grantide mahu osakaal</t>
  </si>
  <si>
    <t>Varem alanud grantide maht</t>
  </si>
  <si>
    <t>Väiksemad asutused</t>
  </si>
  <si>
    <t>PSG (sh ST)</t>
  </si>
  <si>
    <t>*vastaval aastal esitatud taotluste arv järgmisel aastal alustavateks grantideks</t>
  </si>
  <si>
    <t>Taotluste edukuse määr</t>
  </si>
  <si>
    <t>Uurimistoetused</t>
  </si>
  <si>
    <t>kokku 2018/2023</t>
  </si>
  <si>
    <t>EKI</t>
  </si>
  <si>
    <t>METK</t>
  </si>
  <si>
    <t>Joonis 6. Varem alanud grantide ja uute grantide väljamaksete aastane maht (mln EUR) ning uute grantide mahu osakaal (%) kõigi grantide mahust valdkondade lõikes</t>
  </si>
  <si>
    <t>Lisajoonis</t>
  </si>
  <si>
    <t>Keskmine</t>
  </si>
  <si>
    <t>Kõik granditüübid</t>
  </si>
  <si>
    <t>Edukus</t>
  </si>
  <si>
    <t>PUTJD osakaal</t>
  </si>
  <si>
    <t>PSG osakaal</t>
  </si>
  <si>
    <t>PRG osakaal</t>
  </si>
  <si>
    <t>Grupp "väiksemad asutused"</t>
  </si>
  <si>
    <t>Joonis 10. Aasta jooksul kõigi käimasolevate grantide arv granditüüpide lõikes</t>
  </si>
  <si>
    <t>Joonis 14. Uurimistoetuste taotluste edukuse määr granditüüpide lõikes</t>
  </si>
  <si>
    <t>Joonis 15. Uurimistoetuste taotluste edukuse määr asutuste lõikes</t>
  </si>
  <si>
    <t>Joonis 16. Uurimistoetuste taotluste edukuse määr valdkondade lõikes</t>
  </si>
  <si>
    <t>üle lävendi arv</t>
  </si>
  <si>
    <t>Taotlusaasta</t>
  </si>
  <si>
    <t>Joonis 30. Uurimistoetuste taotluste hindamisel kvaliteedilävendi ületanud taotluste osakaal ja arv valdkondade kaupa</t>
  </si>
  <si>
    <t>LO-1</t>
  </si>
  <si>
    <t>LO-2</t>
  </si>
  <si>
    <t>üle lävendi osakaal</t>
  </si>
  <si>
    <t xml:space="preserve"> 1.1 Matemaatika</t>
  </si>
  <si>
    <t xml:space="preserve"> 1.2 Arvutiteadus ja informaatika</t>
  </si>
  <si>
    <t xml:space="preserve"> 1.3 Füüsikateadused</t>
  </si>
  <si>
    <t xml:space="preserve"> 1.4 Keemiateadused</t>
  </si>
  <si>
    <t xml:space="preserve"> 1.5 Maateadused ja nendega seotud keskkonnateadused</t>
  </si>
  <si>
    <t xml:space="preserve"> 1.6 Bioteadused</t>
  </si>
  <si>
    <t xml:space="preserve"> 2.1 Ehitusteadused</t>
  </si>
  <si>
    <t xml:space="preserve"> 2.2 Elektrotehnika, elektroonika, infotehnika</t>
  </si>
  <si>
    <t xml:space="preserve"> 2.3 Mehaanika / masinaehitus</t>
  </si>
  <si>
    <t xml:space="preserve"> 2.4 Keemiatehnika</t>
  </si>
  <si>
    <t xml:space="preserve"> 2.5 Materjalitehnika</t>
  </si>
  <si>
    <t xml:space="preserve"> 3.1.  Biomeditsiin</t>
  </si>
  <si>
    <t xml:space="preserve"> 2.6 Meditsiinitehnika</t>
  </si>
  <si>
    <t xml:space="preserve"> 3.3.  Farmaatsia</t>
  </si>
  <si>
    <t xml:space="preserve"> 2.7 Keskkonnatehnika</t>
  </si>
  <si>
    <t xml:space="preserve"> 3.11. Terviseuuringutega seotud uuringud</t>
  </si>
  <si>
    <t xml:space="preserve"> 2.9 Tööstusbiotehnoloogia</t>
  </si>
  <si>
    <t>Biomeditsiin (ETISe alamvaldkonniti)</t>
  </si>
  <si>
    <t xml:space="preserve"> 2.10 Nanotehnoloogia</t>
  </si>
  <si>
    <t xml:space="preserve"> 2.11 Teised tehnika- ja tehnoloogiateadused</t>
  </si>
  <si>
    <t xml:space="preserve"> 3.1 Biomeditsiin</t>
  </si>
  <si>
    <t xml:space="preserve"> 3.2 Kliiniline meditsiin</t>
  </si>
  <si>
    <t xml:space="preserve"> 3.3 Terviseteadused</t>
  </si>
  <si>
    <t xml:space="preserve"> 3.4 Meditsiiniline biotehnoloogia</t>
  </si>
  <si>
    <t xml:space="preserve"> 4.1 Põllumajandus, metsandus ja kalandus</t>
  </si>
  <si>
    <t xml:space="preserve"> 4.2 Loomakasvatus ja piimandus</t>
  </si>
  <si>
    <t xml:space="preserve"> 4.3 Veterinaaria</t>
  </si>
  <si>
    <t xml:space="preserve"> 1.1.  Biokeemia</t>
  </si>
  <si>
    <t xml:space="preserve"> 4.4 Põllumajanduslik biotehnoloogia</t>
  </si>
  <si>
    <t xml:space="preserve"> 1.2.  Mikrobioloogia</t>
  </si>
  <si>
    <t xml:space="preserve"> 4.5 Teised põllumajandusteadused</t>
  </si>
  <si>
    <t xml:space="preserve"> 1.3.  Geneetika</t>
  </si>
  <si>
    <t xml:space="preserve"> 5.1 Psühholoogia ja tunnetusteadused</t>
  </si>
  <si>
    <t xml:space="preserve"> 1.4.  Ökoloogia, biosüstemaatika ja -füsioloogia</t>
  </si>
  <si>
    <t xml:space="preserve"> 5.2 Majandusteadus ja ärindus</t>
  </si>
  <si>
    <t xml:space="preserve"> 1.12. Bio- ja keskkonnateadustega seotud uuringud</t>
  </si>
  <si>
    <t xml:space="preserve"> 5.3 Haridusteadused</t>
  </si>
  <si>
    <t>Bioteadused (ETISe alamvaldkonniti)</t>
  </si>
  <si>
    <t xml:space="preserve"> 5.4 Sotsioloogia</t>
  </si>
  <si>
    <t xml:space="preserve"> 5.5 Õigusteadus</t>
  </si>
  <si>
    <t xml:space="preserve"> 5.6 Politoloogia</t>
  </si>
  <si>
    <t xml:space="preserve"> 5.7 Sotsiaal- ja majandusgeograafia</t>
  </si>
  <si>
    <t xml:space="preserve"> 5.8 Meedia ja kommunikatsioon</t>
  </si>
  <si>
    <t xml:space="preserve"> 5.9 Teised sotsiaalteadused</t>
  </si>
  <si>
    <t xml:space="preserve"> 4.3.  Kosmoseuuringud ja astronoomia</t>
  </si>
  <si>
    <t xml:space="preserve"> 6.1 Ajalugu ja arheoloogia</t>
  </si>
  <si>
    <t xml:space="preserve"> 4.10. Füüsika</t>
  </si>
  <si>
    <t xml:space="preserve"> 6.2 Keeled ja kirjandus</t>
  </si>
  <si>
    <t>Füüsikateadused (ETISe alamvaldkonniti)</t>
  </si>
  <si>
    <t xml:space="preserve"> 6.3 Filosoofia, eetika ja religioon</t>
  </si>
  <si>
    <t xml:space="preserve"> 6.4 Kunstid (kunst, kunstiajalugu, esituskunstid, muusika)</t>
  </si>
  <si>
    <t xml:space="preserve"> 6.5 Teised humanitaarteadused</t>
  </si>
  <si>
    <t>Frascati</t>
  </si>
  <si>
    <t xml:space="preserve">Joonis 19. 2018–2023 välja antud grantide arvu jaotus Frascati käsiraamatu alamvaldkondade lõikes </t>
  </si>
  <si>
    <t>Joonis 17. Uurimistoetuste taotluste edukuse määr taotleja soo lõikes</t>
  </si>
  <si>
    <t xml:space="preserve">Joonis 18. Uurimistoetuste edukuse määra võrdlus teiste riikidega </t>
  </si>
  <si>
    <t>Joonis 20. Kolme suurima projektide arvuga Frascati alamvaldkonna projektide jaotus ETISe klassifikaatori järgi</t>
  </si>
  <si>
    <t>Tabel 2. Grantide jagunemine taotlusele märgitud peavaldkondade lõikes</t>
  </si>
  <si>
    <t>3 alamvaldkonda</t>
  </si>
  <si>
    <t>2 alamvaldkonda</t>
  </si>
  <si>
    <t>1 alamvaldkond</t>
  </si>
  <si>
    <t xml:space="preserve"> 6.3</t>
  </si>
  <si>
    <t xml:space="preserve"> 6.1</t>
  </si>
  <si>
    <t xml:space="preserve"> 4.1</t>
  </si>
  <si>
    <t xml:space="preserve"> 3.2</t>
  </si>
  <si>
    <t xml:space="preserve"> 3.1</t>
  </si>
  <si>
    <t xml:space="preserve"> 2.5</t>
  </si>
  <si>
    <t xml:space="preserve"> 2.4</t>
  </si>
  <si>
    <t xml:space="preserve"> 2.2 </t>
  </si>
  <si>
    <t xml:space="preserve"> 1.6 </t>
  </si>
  <si>
    <t xml:space="preserve"> 1.5 </t>
  </si>
  <si>
    <t xml:space="preserve"> 1.4</t>
  </si>
  <si>
    <t xml:space="preserve"> 1.3</t>
  </si>
  <si>
    <t xml:space="preserve"> 1.2</t>
  </si>
  <si>
    <t xml:space="preserve"> 1.1</t>
  </si>
  <si>
    <t>Alamvaldkond</t>
  </si>
  <si>
    <t>naiste osakaal taotlejatest</t>
  </si>
  <si>
    <t>naiste osakaal grandisaajatest</t>
  </si>
  <si>
    <t>Joonis 22. Naiste osakaal uurimistoetuste taotlejatest ja grandisaajatest</t>
  </si>
  <si>
    <t>Joonis 24. Uurimistoetuste taotlejate ja grandisaajate sooline jaotus valdkondade lõikes ning taotluste ja grantide arvud soo ja valdkondade lõikes 2018–2023</t>
  </si>
  <si>
    <t>Joonis 23. Uurimistoetuste taotlejate ja grandisaajate sooline jaotus granditüüpide lõikes ning taotluste ja grantide arvud soo ja granditüübi lõikes 2018–2023</t>
  </si>
  <si>
    <t>Mitteeksperimentaalne väike</t>
  </si>
  <si>
    <t>Mitteeksperimentaalne suur</t>
  </si>
  <si>
    <t>Eksperimentaalne väike</t>
  </si>
  <si>
    <t>Eksperimentaalne suur</t>
  </si>
  <si>
    <t>PRG + PSG</t>
  </si>
  <si>
    <t>Mitteeksperimentaalne</t>
  </si>
  <si>
    <t>Eksperimentaalne</t>
  </si>
  <si>
    <t>Uurimismeetod ja grandi suurus</t>
  </si>
  <si>
    <t>Rakendusuuring</t>
  </si>
  <si>
    <t>Alusuuring</t>
  </si>
  <si>
    <t>&gt;25</t>
  </si>
  <si>
    <t>21-25</t>
  </si>
  <si>
    <t>16-20</t>
  </si>
  <si>
    <t>11-15</t>
  </si>
  <si>
    <t>6-10</t>
  </si>
  <si>
    <t>&lt; 5</t>
  </si>
  <si>
    <t>Akadeemilise vanuse grupid</t>
  </si>
  <si>
    <t>GRANDID</t>
  </si>
  <si>
    <t>TAOTLUSED</t>
  </si>
  <si>
    <t>Sofia University</t>
  </si>
  <si>
    <t>Malaisia</t>
  </si>
  <si>
    <t>Kreeka</t>
  </si>
  <si>
    <t>Island</t>
  </si>
  <si>
    <t>Hiina</t>
  </si>
  <si>
    <t>Austria</t>
  </si>
  <si>
    <t>Šveits</t>
  </si>
  <si>
    <t>India</t>
  </si>
  <si>
    <t>Iisrael</t>
  </si>
  <si>
    <t>Brasiilia</t>
  </si>
  <si>
    <t>Norra</t>
  </si>
  <si>
    <t>Iirimaa</t>
  </si>
  <si>
    <t>Ungari</t>
  </si>
  <si>
    <t>Jaapan</t>
  </si>
  <si>
    <t>Tšehhi</t>
  </si>
  <si>
    <t>Poola</t>
  </si>
  <si>
    <t>Uus-Meremaa</t>
  </si>
  <si>
    <t>Prantsusmaa</t>
  </si>
  <si>
    <t>Kanada</t>
  </si>
  <si>
    <t>Leedu</t>
  </si>
  <si>
    <t>Portugal</t>
  </si>
  <si>
    <t>Taani</t>
  </si>
  <si>
    <t>Itaalia</t>
  </si>
  <si>
    <t>Hispaania</t>
  </si>
  <si>
    <t>Läti</t>
  </si>
  <si>
    <t>Holland</t>
  </si>
  <si>
    <t>Belgia</t>
  </si>
  <si>
    <t>USA</t>
  </si>
  <si>
    <t>Suurbritannia</t>
  </si>
  <si>
    <t>JD sihtriik</t>
  </si>
  <si>
    <t>Joonis 25. Uurimistoetuste taotluste arvu jaotus taotleja akadeemilise vanuse ja soo ning granditüübi lõikes 2018–2023</t>
  </si>
  <si>
    <t>Joonis 27. Uurimistoetuste taotluste ja grantide jaotus uuringuliikide ja valdkondade lõikes ning taotluste ja grantide arvud uuringuliikide ja valdkondade lõikes 2018–2023</t>
  </si>
  <si>
    <t>Mehed</t>
  </si>
  <si>
    <t>Naised</t>
  </si>
  <si>
    <t>IV</t>
  </si>
  <si>
    <t>III</t>
  </si>
  <si>
    <t>II</t>
  </si>
  <si>
    <t>I</t>
  </si>
  <si>
    <t>Joonis 28. Grantide arvu osakaal (%) granditüübi, uurimismeetodi ja grandi suuruse lõikes 2018–2021</t>
  </si>
  <si>
    <t>Joonis 29. Grantide arvu osakaal (%) granditüübi ja grandi suuruse lõikes 2022–2023</t>
  </si>
  <si>
    <t>Lisa 2.1. Järeldoktorigrantide sihtriigid</t>
  </si>
  <si>
    <t xml:space="preserve">Lisa 2.2. Uurimistoetuste väljamaksete mahu aastane jaotus (%) asutuste lõikes </t>
  </si>
  <si>
    <t xml:space="preserve"> 4.1 Põllumajandus, metsandus</t>
  </si>
  <si>
    <t xml:space="preserve"> 2.2 Elektrotehnika</t>
  </si>
  <si>
    <t xml:space="preserve"> 2.11 Teised tehnikateadused</t>
  </si>
  <si>
    <t xml:space="preserve"> 1.5 Maateadused</t>
  </si>
  <si>
    <t xml:space="preserve"> 6.5</t>
  </si>
  <si>
    <t xml:space="preserve"> 6.4</t>
  </si>
  <si>
    <t xml:space="preserve"> 6.2</t>
  </si>
  <si>
    <t xml:space="preserve"> 5.9</t>
  </si>
  <si>
    <t xml:space="preserve"> 5.8</t>
  </si>
  <si>
    <t xml:space="preserve"> 5.7</t>
  </si>
  <si>
    <t xml:space="preserve"> 5.6</t>
  </si>
  <si>
    <t xml:space="preserve"> 5.5</t>
  </si>
  <si>
    <t xml:space="preserve"> 5.4</t>
  </si>
  <si>
    <t xml:space="preserve"> 5.3</t>
  </si>
  <si>
    <t xml:space="preserve"> 5.2</t>
  </si>
  <si>
    <t xml:space="preserve"> 5.1</t>
  </si>
  <si>
    <t xml:space="preserve"> 4.5</t>
  </si>
  <si>
    <t xml:space="preserve"> 4.4</t>
  </si>
  <si>
    <t xml:space="preserve"> 4.3</t>
  </si>
  <si>
    <t xml:space="preserve"> 4.2</t>
  </si>
  <si>
    <t xml:space="preserve"> 3.4</t>
  </si>
  <si>
    <t xml:space="preserve"> 3.3</t>
  </si>
  <si>
    <t xml:space="preserve"> 2.9</t>
  </si>
  <si>
    <t xml:space="preserve"> 2.7</t>
  </si>
  <si>
    <t xml:space="preserve"> 2.6</t>
  </si>
  <si>
    <t xml:space="preserve"> 2.3</t>
  </si>
  <si>
    <t xml:space="preserve"> 2.2</t>
  </si>
  <si>
    <t xml:space="preserve"> 2.11</t>
  </si>
  <si>
    <t xml:space="preserve"> 2.10</t>
  </si>
  <si>
    <t xml:space="preserve"> 2.1</t>
  </si>
  <si>
    <t xml:space="preserve"> 1.6</t>
  </si>
  <si>
    <t xml:space="preserve"> 1.5</t>
  </si>
  <si>
    <t>Lisa 2.3. Grantidele märgitud alamvaldkondade seosed</t>
  </si>
  <si>
    <t>Naiste osakaal</t>
  </si>
  <si>
    <t>Meeste osakaal</t>
  </si>
  <si>
    <t>Joonis 31. Retsensetide arv ja osakaal retsensendi soo alusel</t>
  </si>
  <si>
    <t xml:space="preserve"> 1.5 Maateadused (sh keskkonnateadused)</t>
  </si>
  <si>
    <t xml:space="preserve"> 6.4 Kunstid (sh kunstiajalugu, muusika)</t>
  </si>
  <si>
    <t>Uurimistoetuste osakaal avaliku sektori TA kulutustest</t>
  </si>
  <si>
    <t>Avaliku sektori TA kulutused</t>
  </si>
  <si>
    <t>Uurimistoetuste osakaal HTMi TAI eelarvest</t>
  </si>
  <si>
    <t>Alustavate grantide maht</t>
  </si>
  <si>
    <t>Alustavate 1-aastaste grantide maht</t>
  </si>
  <si>
    <t>Alustavate grantide mahu osakaal</t>
  </si>
  <si>
    <t>HTMi TAI eelarve</t>
  </si>
  <si>
    <t>Tabel 1. Käimasolevate grantide väljamaksete aastane maht valdkondade lõikes</t>
  </si>
  <si>
    <t>Taotluste arv*</t>
  </si>
  <si>
    <t>Menetlus-valdkond</t>
  </si>
  <si>
    <t>Tabel 3. Uurimistoetuste taotluste edukuse määr granditüübi ja taotleja soo lõikes</t>
  </si>
  <si>
    <t>Joonis 1. Riiklike uurimistoetuste eelarve maht (mln EUR) 2018–2023, osakaal (%) HTMi TAI programmi eelarvest (allikas: HTM) ning avaliku sektori TA kulutustest (allikas: Statistikaamet)</t>
  </si>
  <si>
    <t xml:space="preserve">Joonis 2. Üleminek uuele rahastamise süsteemile. Käimasolevate grantide väljamaksete aastane maht (mln EUR) granditüüpide lõikes </t>
  </si>
  <si>
    <t>Joonis 3. Alustavate grantide väljamaksete osakaal (%) ja maht (mln EUR) granditüüpide lõikes</t>
  </si>
  <si>
    <t>Joonis 4. Varem alanud ja alustavate grantide väljamaksete aastane maht (mln EUR) ning alustavate grantide mahu osakaal (%) kogu grandimahust valdkondade lõikes</t>
  </si>
  <si>
    <t>Joonis 5. Käimasolevate grantide väljamaksete aastase mahu jaotus valdkondade lõikes (%)</t>
  </si>
  <si>
    <t>Joonis 7. Käimasolevate grantide väljamaksete mahu jaotus (%) 2018-2023 asutuste lõikes</t>
  </si>
  <si>
    <t>Joonis 8. Käimasolevate grantide väljamaksete aastane maht (mln EUR) asutuste lõikes</t>
  </si>
  <si>
    <t>Joonis 9. Varem alanud ja alustavate grantide maht (mln EUR) ning alustavate grantide mahu osakaal kogu grandimahust (%) asutuste lõikes</t>
  </si>
  <si>
    <t>Joonis 11. Lõppevate grantide arv granditüüpide lõikes ning taotluste arv </t>
  </si>
  <si>
    <t>Joonis 12. Uurimistoetuste taotluste ja alustavate grantide osakaal ning arv granditüüpide lõikes </t>
  </si>
  <si>
    <t>Joonis 13. Uurimistoetuste taotluste ja alustavate grantide arv ning edukuse määr (%) aastate lõikes</t>
  </si>
  <si>
    <t>Joonis 21. Menetlusvaldkonna järgi määratud grandid, mis panustavad 1-3 erinevasse alamvaldkonda</t>
  </si>
  <si>
    <t xml:space="preserve">Joonis 26. Alustavate grantide arvu jaotus projektijuhi akadeemilise vanuse ja soo ning granditüübi lõikes </t>
  </si>
  <si>
    <t>Tabel 2. Uurimistoetuste väljamaksete mahu muutused valdkondade ja aastate lõikes</t>
  </si>
  <si>
    <t>Tabel 5. Viie või enama grandi korral märgitud alamvaldkondade seosed</t>
  </si>
  <si>
    <t>Lisa 2.4. Grantide arv valdkonna, granditüübi, uurimismeetodi ja grandi suuruse lõikes 2018–2021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</si>
</sst>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0.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charset val="186"/>
    </font>
    <font>
      <b/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186"/>
    </font>
  </fonts>
  <fills count="27">
    <fill>
      <patternFill patternType="none"/>
    </fill>
    <fill>
      <patternFill patternType="gray125"/>
    </fill>
    <fill>
      <patternFill patternType="solid">
        <fgColor rgb="FFE8E1F4"/>
        <bgColor indexed="64"/>
      </patternFill>
    </fill>
    <fill>
      <patternFill patternType="solid">
        <fgColor rgb="FFE8E1F4"/>
        <bgColor theme="4" tint="0.79998168889431442"/>
      </patternFill>
    </fill>
    <fill>
      <patternFill patternType="solid">
        <fgColor rgb="FFE0D7F0"/>
        <bgColor indexed="64"/>
      </patternFill>
    </fill>
    <fill>
      <patternFill patternType="solid">
        <fgColor rgb="FFE0D7F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79397"/>
        <bgColor indexed="64"/>
      </patternFill>
    </fill>
    <fill>
      <patternFill patternType="solid">
        <fgColor rgb="FFF4BA7F"/>
        <bgColor indexed="64"/>
      </patternFill>
    </fill>
    <fill>
      <patternFill patternType="solid">
        <fgColor rgb="FFB1D385"/>
        <bgColor indexed="64"/>
      </patternFill>
    </fill>
    <fill>
      <patternFill patternType="solid">
        <fgColor rgb="FF7F97C3"/>
        <bgColor indexed="64"/>
      </patternFill>
    </fill>
    <fill>
      <patternFill patternType="solid">
        <fgColor rgb="FFF8D97F"/>
        <bgColor indexed="64"/>
      </patternFill>
    </fill>
    <fill>
      <patternFill patternType="solid">
        <fgColor rgb="FF7FC2E4"/>
        <bgColor indexed="64"/>
      </patternFill>
    </fill>
    <fill>
      <patternFill patternType="solid">
        <fgColor rgb="FFCCE7F4"/>
        <bgColor indexed="64"/>
      </patternFill>
    </fill>
    <fill>
      <patternFill patternType="solid">
        <fgColor rgb="FFD79397"/>
        <bgColor theme="4" tint="0.79998168889431442"/>
      </patternFill>
    </fill>
    <fill>
      <patternFill patternType="solid">
        <fgColor rgb="FFF4BA7F"/>
        <bgColor theme="4" tint="0.79998168889431442"/>
      </patternFill>
    </fill>
    <fill>
      <patternFill patternType="solid">
        <fgColor rgb="FFB1D385"/>
        <bgColor theme="4" tint="0.79998168889431442"/>
      </patternFill>
    </fill>
    <fill>
      <patternFill patternType="solid">
        <fgColor rgb="FF7F97C3"/>
        <bgColor theme="4" tint="0.79998168889431442"/>
      </patternFill>
    </fill>
    <fill>
      <patternFill patternType="solid">
        <fgColor rgb="FFF8D97F"/>
        <bgColor theme="4" tint="0.79998168889431442"/>
      </patternFill>
    </fill>
    <fill>
      <patternFill patternType="solid">
        <fgColor rgb="FF7FC2E4"/>
        <bgColor theme="4" tint="0.79998168889431442"/>
      </patternFill>
    </fill>
    <fill>
      <patternFill patternType="solid">
        <fgColor rgb="FFCCE7F4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rgb="FFD79397"/>
        </stop>
        <stop position="1">
          <color rgb="FF7FC2E4"/>
        </stop>
      </gradientFill>
    </fill>
    <fill>
      <gradientFill>
        <stop position="0">
          <color rgb="FFB1D385"/>
        </stop>
        <stop position="1">
          <color rgb="FF7FC2E4"/>
        </stop>
      </gradientFill>
    </fill>
    <fill>
      <gradientFill>
        <stop position="0">
          <color rgb="FF7F97C3"/>
        </stop>
        <stop position="1">
          <color rgb="FF7FC2E4"/>
        </stop>
      </gradientFill>
    </fill>
    <fill>
      <gradientFill>
        <stop position="0">
          <color rgb="FFF8D97F"/>
        </stop>
        <stop position="1">
          <color rgb="FFCCE7F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Border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19">
    <xf numFmtId="0" fontId="0" fillId="0" borderId="0" xfId="0"/>
    <xf numFmtId="0" fontId="0" fillId="0" borderId="1" xfId="0" applyBorder="1"/>
    <xf numFmtId="3" fontId="0" fillId="0" borderId="0" xfId="0" applyNumberFormat="1"/>
    <xf numFmtId="9" fontId="0" fillId="0" borderId="0" xfId="2" applyFont="1"/>
    <xf numFmtId="3" fontId="4" fillId="0" borderId="1" xfId="0" applyNumberFormat="1" applyFont="1" applyBorder="1"/>
    <xf numFmtId="3" fontId="0" fillId="0" borderId="1" xfId="0" applyNumberFormat="1" applyBorder="1"/>
    <xf numFmtId="0" fontId="2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9" fontId="0" fillId="0" borderId="1" xfId="2" applyFont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5" fillId="0" borderId="0" xfId="0" applyNumberFormat="1" applyFont="1"/>
    <xf numFmtId="43" fontId="0" fillId="0" borderId="0" xfId="3" applyFont="1"/>
    <xf numFmtId="9" fontId="7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5" borderId="1" xfId="0" applyNumberFormat="1" applyFont="1" applyFill="1" applyBorder="1"/>
    <xf numFmtId="165" fontId="0" fillId="0" borderId="1" xfId="2" applyNumberFormat="1" applyFont="1" applyBorder="1"/>
    <xf numFmtId="9" fontId="2" fillId="4" borderId="1" xfId="2" applyFont="1" applyFill="1" applyBorder="1"/>
    <xf numFmtId="165" fontId="0" fillId="0" borderId="0" xfId="2" applyNumberFormat="1" applyFont="1"/>
    <xf numFmtId="9" fontId="0" fillId="0" borderId="0" xfId="2" applyFont="1" applyBorder="1"/>
    <xf numFmtId="0" fontId="10" fillId="5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/>
    <xf numFmtId="3" fontId="2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9" fillId="0" borderId="1" xfId="0" applyFont="1" applyBorder="1"/>
    <xf numFmtId="9" fontId="9" fillId="0" borderId="1" xfId="5" applyFont="1" applyBorder="1"/>
    <xf numFmtId="0" fontId="8" fillId="0" borderId="1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8" fillId="0" borderId="5" xfId="0" applyFont="1" applyBorder="1"/>
    <xf numFmtId="9" fontId="8" fillId="0" borderId="5" xfId="5" applyFont="1" applyBorder="1"/>
    <xf numFmtId="9" fontId="8" fillId="0" borderId="1" xfId="5" applyFont="1" applyBorder="1"/>
    <xf numFmtId="0" fontId="2" fillId="4" borderId="1" xfId="0" applyFont="1" applyFill="1" applyBorder="1"/>
    <xf numFmtId="9" fontId="12" fillId="0" borderId="0" xfId="7" applyNumberFormat="1"/>
    <xf numFmtId="0" fontId="11" fillId="5" borderId="1" xfId="0" applyFont="1" applyFill="1" applyBorder="1"/>
    <xf numFmtId="0" fontId="11" fillId="4" borderId="1" xfId="0" applyFont="1" applyFill="1" applyBorder="1"/>
    <xf numFmtId="0" fontId="6" fillId="0" borderId="0" xfId="0" applyFont="1"/>
    <xf numFmtId="9" fontId="2" fillId="0" borderId="0" xfId="2" applyFont="1" applyFill="1" applyBorder="1"/>
    <xf numFmtId="0" fontId="0" fillId="0" borderId="3" xfId="0" applyBorder="1"/>
    <xf numFmtId="0" fontId="9" fillId="5" borderId="1" xfId="0" applyFont="1" applyFill="1" applyBorder="1" applyAlignment="1">
      <alignment horizontal="center" vertical="center" wrapText="1"/>
    </xf>
    <xf numFmtId="43" fontId="0" fillId="0" borderId="0" xfId="3" applyFont="1" applyBorder="1"/>
    <xf numFmtId="0" fontId="0" fillId="0" borderId="6" xfId="0" applyBorder="1"/>
    <xf numFmtId="9" fontId="3" fillId="0" borderId="1" xfId="2" applyFont="1" applyBorder="1"/>
    <xf numFmtId="9" fontId="14" fillId="0" borderId="1" xfId="2" applyFont="1" applyBorder="1"/>
    <xf numFmtId="0" fontId="0" fillId="4" borderId="1" xfId="0" applyFill="1" applyBorder="1"/>
    <xf numFmtId="166" fontId="0" fillId="0" borderId="1" xfId="0" applyNumberFormat="1" applyBorder="1"/>
    <xf numFmtId="166" fontId="0" fillId="0" borderId="2" xfId="0" applyNumberFormat="1" applyBorder="1"/>
    <xf numFmtId="0" fontId="6" fillId="5" borderId="1" xfId="0" applyFont="1" applyFill="1" applyBorder="1" applyAlignment="1">
      <alignment horizontal="right"/>
    </xf>
    <xf numFmtId="49" fontId="0" fillId="0" borderId="1" xfId="0" applyNumberFormat="1" applyBorder="1"/>
    <xf numFmtId="167" fontId="0" fillId="0" borderId="0" xfId="0" applyNumberFormat="1"/>
    <xf numFmtId="0" fontId="1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15" fillId="6" borderId="1" xfId="0" applyFont="1" applyFill="1" applyBorder="1"/>
    <xf numFmtId="0" fontId="6" fillId="7" borderId="1" xfId="0" applyFont="1" applyFill="1" applyBorder="1"/>
    <xf numFmtId="9" fontId="14" fillId="6" borderId="1" xfId="2" applyFont="1" applyFill="1" applyBorder="1"/>
    <xf numFmtId="0" fontId="0" fillId="0" borderId="1" xfId="0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0" fontId="16" fillId="0" borderId="0" xfId="0" applyFont="1"/>
    <xf numFmtId="0" fontId="13" fillId="6" borderId="1" xfId="0" applyFont="1" applyFill="1" applyBorder="1" applyAlignment="1">
      <alignment horizontal="center" vertical="center" wrapText="1"/>
    </xf>
    <xf numFmtId="9" fontId="9" fillId="0" borderId="1" xfId="2" applyFont="1" applyBorder="1"/>
    <xf numFmtId="0" fontId="17" fillId="5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0" borderId="0" xfId="0" applyNumberFormat="1"/>
    <xf numFmtId="164" fontId="5" fillId="0" borderId="0" xfId="0" applyNumberFormat="1" applyFont="1"/>
    <xf numFmtId="0" fontId="2" fillId="0" borderId="1" xfId="0" applyFont="1" applyBorder="1"/>
    <xf numFmtId="164" fontId="0" fillId="0" borderId="1" xfId="0" applyNumberFormat="1" applyBorder="1"/>
    <xf numFmtId="164" fontId="2" fillId="4" borderId="1" xfId="0" applyNumberFormat="1" applyFont="1" applyFill="1" applyBorder="1"/>
    <xf numFmtId="164" fontId="5" fillId="0" borderId="1" xfId="0" applyNumberFormat="1" applyFont="1" applyBorder="1"/>
    <xf numFmtId="0" fontId="0" fillId="0" borderId="7" xfId="0" applyBorder="1"/>
    <xf numFmtId="0" fontId="2" fillId="8" borderId="1" xfId="0" applyFont="1" applyFill="1" applyBorder="1"/>
    <xf numFmtId="0" fontId="0" fillId="8" borderId="1" xfId="0" applyFill="1" applyBorder="1"/>
    <xf numFmtId="0" fontId="0" fillId="0" borderId="8" xfId="0" applyBorder="1"/>
    <xf numFmtId="0" fontId="2" fillId="9" borderId="1" xfId="0" applyFont="1" applyFill="1" applyBorder="1"/>
    <xf numFmtId="0" fontId="0" fillId="9" borderId="1" xfId="0" applyFill="1" applyBorder="1"/>
    <xf numFmtId="0" fontId="2" fillId="10" borderId="1" xfId="0" applyFont="1" applyFill="1" applyBorder="1"/>
    <xf numFmtId="0" fontId="0" fillId="10" borderId="1" xfId="0" applyFill="1" applyBorder="1"/>
    <xf numFmtId="0" fontId="2" fillId="11" borderId="1" xfId="0" applyFont="1" applyFill="1" applyBorder="1"/>
    <xf numFmtId="0" fontId="0" fillId="11" borderId="1" xfId="0" applyFill="1" applyBorder="1"/>
    <xf numFmtId="0" fontId="2" fillId="12" borderId="1" xfId="0" applyFont="1" applyFill="1" applyBorder="1"/>
    <xf numFmtId="0" fontId="0" fillId="12" borderId="1" xfId="0" applyFill="1" applyBorder="1"/>
    <xf numFmtId="0" fontId="2" fillId="13" borderId="1" xfId="0" applyFont="1" applyFill="1" applyBorder="1"/>
    <xf numFmtId="0" fontId="0" fillId="13" borderId="1" xfId="0" applyFill="1" applyBorder="1"/>
    <xf numFmtId="0" fontId="2" fillId="14" borderId="1" xfId="0" applyFont="1" applyFill="1" applyBorder="1"/>
    <xf numFmtId="0" fontId="0" fillId="14" borderId="1" xfId="0" applyFill="1" applyBorder="1"/>
    <xf numFmtId="0" fontId="2" fillId="15" borderId="1" xfId="0" applyFont="1" applyFill="1" applyBorder="1"/>
    <xf numFmtId="0" fontId="2" fillId="16" borderId="1" xfId="0" applyFont="1" applyFill="1" applyBorder="1"/>
    <xf numFmtId="0" fontId="2" fillId="17" borderId="1" xfId="0" applyFont="1" applyFill="1" applyBorder="1"/>
    <xf numFmtId="0" fontId="2" fillId="18" borderId="1" xfId="0" applyFont="1" applyFill="1" applyBorder="1"/>
    <xf numFmtId="0" fontId="2" fillId="19" borderId="1" xfId="0" applyFont="1" applyFill="1" applyBorder="1"/>
    <xf numFmtId="0" fontId="2" fillId="20" borderId="1" xfId="0" applyFont="1" applyFill="1" applyBorder="1"/>
    <xf numFmtId="0" fontId="2" fillId="21" borderId="1" xfId="0" applyFont="1" applyFill="1" applyBorder="1"/>
    <xf numFmtId="0" fontId="0" fillId="0" borderId="0" xfId="0" applyAlignment="1">
      <alignment horizontal="left" vertical="center"/>
    </xf>
    <xf numFmtId="0" fontId="18" fillId="22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left" vertical="center" wrapText="1"/>
    </xf>
    <xf numFmtId="0" fontId="18" fillId="25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textRotation="90"/>
    </xf>
    <xf numFmtId="0" fontId="18" fillId="0" borderId="0" xfId="0" applyFont="1" applyAlignment="1">
      <alignment horizontal="center" vertical="center" wrapText="1"/>
    </xf>
    <xf numFmtId="0" fontId="18" fillId="22" borderId="4" xfId="0" applyFont="1" applyFill="1" applyBorder="1" applyAlignment="1">
      <alignment horizontal="center" vertical="center" textRotation="90"/>
    </xf>
    <xf numFmtId="0" fontId="18" fillId="8" borderId="1" xfId="0" applyFont="1" applyFill="1" applyBorder="1" applyAlignment="1">
      <alignment horizontal="center" vertical="center" textRotation="90"/>
    </xf>
    <xf numFmtId="0" fontId="18" fillId="10" borderId="1" xfId="0" applyFont="1" applyFill="1" applyBorder="1" applyAlignment="1">
      <alignment horizontal="center" vertical="center" textRotation="90"/>
    </xf>
    <xf numFmtId="0" fontId="18" fillId="11" borderId="1" xfId="0" applyFont="1" applyFill="1" applyBorder="1" applyAlignment="1">
      <alignment horizontal="center" vertical="center" textRotation="90"/>
    </xf>
    <xf numFmtId="0" fontId="18" fillId="12" borderId="1" xfId="0" applyFont="1" applyFill="1" applyBorder="1" applyAlignment="1">
      <alignment horizontal="center" vertical="center" textRotation="90"/>
    </xf>
    <xf numFmtId="0" fontId="18" fillId="13" borderId="1" xfId="0" applyFont="1" applyFill="1" applyBorder="1" applyAlignment="1">
      <alignment horizontal="center" vertical="center" textRotation="90"/>
    </xf>
    <xf numFmtId="0" fontId="18" fillId="14" borderId="1" xfId="0" applyFont="1" applyFill="1" applyBorder="1" applyAlignment="1">
      <alignment horizontal="center" vertical="center" textRotation="90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9" fontId="0" fillId="0" borderId="1" xfId="2" applyFont="1" applyBorder="1" applyAlignment="1">
      <alignment horizontal="right" vertical="center"/>
    </xf>
    <xf numFmtId="9" fontId="7" fillId="3" borderId="1" xfId="2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9" fontId="0" fillId="0" borderId="0" xfId="2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49" fontId="4" fillId="0" borderId="1" xfId="0" applyNumberFormat="1" applyFont="1" applyBorder="1"/>
    <xf numFmtId="0" fontId="19" fillId="0" borderId="0" xfId="0" applyFont="1"/>
    <xf numFmtId="49" fontId="2" fillId="4" borderId="1" xfId="0" applyNumberFormat="1" applyFont="1" applyFill="1" applyBorder="1"/>
    <xf numFmtId="49" fontId="0" fillId="4" borderId="1" xfId="0" applyNumberFormat="1" applyFill="1" applyBorder="1"/>
    <xf numFmtId="9" fontId="0" fillId="0" borderId="0" xfId="2" applyFont="1" applyBorder="1" applyAlignment="1">
      <alignment horizontal="right" vertical="center"/>
    </xf>
    <xf numFmtId="9" fontId="2" fillId="0" borderId="0" xfId="2" applyFont="1"/>
    <xf numFmtId="0" fontId="20" fillId="0" borderId="1" xfId="0" applyFont="1" applyBorder="1"/>
    <xf numFmtId="9" fontId="20" fillId="0" borderId="1" xfId="2" applyFont="1" applyBorder="1"/>
    <xf numFmtId="9" fontId="20" fillId="0" borderId="1" xfId="0" applyNumberFormat="1" applyFont="1" applyBorder="1"/>
    <xf numFmtId="0" fontId="7" fillId="5" borderId="1" xfId="0" applyFont="1" applyFill="1" applyBorder="1"/>
    <xf numFmtId="3" fontId="7" fillId="5" borderId="1" xfId="0" applyNumberFormat="1" applyFont="1" applyFill="1" applyBorder="1"/>
    <xf numFmtId="9" fontId="7" fillId="5" borderId="1" xfId="2" applyFont="1" applyFill="1" applyBorder="1"/>
    <xf numFmtId="0" fontId="18" fillId="8" borderId="1" xfId="0" applyFont="1" applyFill="1" applyBorder="1"/>
    <xf numFmtId="0" fontId="18" fillId="0" borderId="12" xfId="0" applyFont="1" applyBorder="1"/>
    <xf numFmtId="0" fontId="18" fillId="0" borderId="1" xfId="0" applyFont="1" applyBorder="1"/>
    <xf numFmtId="0" fontId="18" fillId="0" borderId="8" xfId="0" applyFont="1" applyBorder="1"/>
    <xf numFmtId="0" fontId="18" fillId="0" borderId="0" xfId="0" applyFont="1"/>
    <xf numFmtId="0" fontId="18" fillId="11" borderId="1" xfId="0" applyFont="1" applyFill="1" applyBorder="1"/>
    <xf numFmtId="0" fontId="18" fillId="23" borderId="1" xfId="0" applyFont="1" applyFill="1" applyBorder="1"/>
    <xf numFmtId="0" fontId="16" fillId="9" borderId="1" xfId="0" applyFont="1" applyFill="1" applyBorder="1"/>
    <xf numFmtId="0" fontId="18" fillId="9" borderId="1" xfId="0" applyFont="1" applyFill="1" applyBorder="1"/>
    <xf numFmtId="0" fontId="16" fillId="10" borderId="1" xfId="0" applyFont="1" applyFill="1" applyBorder="1"/>
    <xf numFmtId="0" fontId="18" fillId="10" borderId="1" xfId="0" applyFont="1" applyFill="1" applyBorder="1"/>
    <xf numFmtId="0" fontId="18" fillId="24" borderId="1" xfId="0" applyFont="1" applyFill="1" applyBorder="1"/>
    <xf numFmtId="0" fontId="16" fillId="11" borderId="1" xfId="0" applyFont="1" applyFill="1" applyBorder="1"/>
    <xf numFmtId="0" fontId="18" fillId="11" borderId="12" xfId="0" applyFont="1" applyFill="1" applyBorder="1"/>
    <xf numFmtId="0" fontId="18" fillId="25" borderId="1" xfId="0" applyFont="1" applyFill="1" applyBorder="1"/>
    <xf numFmtId="0" fontId="16" fillId="12" borderId="1" xfId="0" applyFont="1" applyFill="1" applyBorder="1"/>
    <xf numFmtId="0" fontId="18" fillId="12" borderId="1" xfId="0" applyFont="1" applyFill="1" applyBorder="1"/>
    <xf numFmtId="0" fontId="18" fillId="12" borderId="12" xfId="0" applyFont="1" applyFill="1" applyBorder="1"/>
    <xf numFmtId="0" fontId="18" fillId="26" borderId="1" xfId="0" applyFont="1" applyFill="1" applyBorder="1"/>
    <xf numFmtId="0" fontId="16" fillId="13" borderId="1" xfId="0" applyFont="1" applyFill="1" applyBorder="1"/>
    <xf numFmtId="0" fontId="18" fillId="13" borderId="12" xfId="0" applyFont="1" applyFill="1" applyBorder="1"/>
    <xf numFmtId="0" fontId="18" fillId="13" borderId="1" xfId="0" applyFont="1" applyFill="1" applyBorder="1"/>
    <xf numFmtId="0" fontId="16" fillId="14" borderId="1" xfId="0" applyFont="1" applyFill="1" applyBorder="1"/>
    <xf numFmtId="0" fontId="18" fillId="14" borderId="12" xfId="0" applyFont="1" applyFill="1" applyBorder="1"/>
    <xf numFmtId="0" fontId="18" fillId="14" borderId="1" xfId="0" applyFont="1" applyFill="1" applyBorder="1"/>
    <xf numFmtId="0" fontId="18" fillId="14" borderId="11" xfId="0" applyFont="1" applyFill="1" applyBorder="1"/>
    <xf numFmtId="0" fontId="0" fillId="0" borderId="0" xfId="0" applyAlignment="1">
      <alignment vertical="top"/>
    </xf>
    <xf numFmtId="0" fontId="18" fillId="8" borderId="1" xfId="0" applyFont="1" applyFill="1" applyBorder="1" applyAlignment="1">
      <alignment vertical="top" textRotation="90"/>
    </xf>
    <xf numFmtId="0" fontId="18" fillId="9" borderId="1" xfId="0" applyFont="1" applyFill="1" applyBorder="1" applyAlignment="1">
      <alignment vertical="top" textRotation="90"/>
    </xf>
    <xf numFmtId="0" fontId="18" fillId="10" borderId="1" xfId="0" applyFont="1" applyFill="1" applyBorder="1" applyAlignment="1">
      <alignment vertical="top" textRotation="90"/>
    </xf>
    <xf numFmtId="0" fontId="18" fillId="11" borderId="1" xfId="0" applyFont="1" applyFill="1" applyBorder="1" applyAlignment="1">
      <alignment vertical="top" textRotation="90"/>
    </xf>
    <xf numFmtId="0" fontId="18" fillId="12" borderId="1" xfId="0" applyFont="1" applyFill="1" applyBorder="1" applyAlignment="1">
      <alignment vertical="top" textRotation="90"/>
    </xf>
    <xf numFmtId="0" fontId="18" fillId="13" borderId="1" xfId="0" applyFont="1" applyFill="1" applyBorder="1" applyAlignment="1">
      <alignment vertical="top" textRotation="90"/>
    </xf>
    <xf numFmtId="0" fontId="18" fillId="14" borderId="1" xfId="0" applyFont="1" applyFill="1" applyBorder="1" applyAlignment="1">
      <alignment vertical="top" textRotation="90"/>
    </xf>
    <xf numFmtId="0" fontId="18" fillId="14" borderId="3" xfId="0" applyFont="1" applyFill="1" applyBorder="1" applyAlignment="1">
      <alignment vertical="top" textRotation="90"/>
    </xf>
    <xf numFmtId="0" fontId="18" fillId="0" borderId="1" xfId="0" applyFont="1" applyBorder="1" applyAlignment="1">
      <alignment vertical="top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9" fontId="23" fillId="0" borderId="1" xfId="2" applyFont="1" applyBorder="1"/>
    <xf numFmtId="9" fontId="24" fillId="0" borderId="0" xfId="0" applyNumberFormat="1" applyFont="1"/>
    <xf numFmtId="9" fontId="25" fillId="0" borderId="1" xfId="2" applyFont="1" applyBorder="1"/>
    <xf numFmtId="0" fontId="2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center"/>
    </xf>
  </cellXfs>
  <cellStyles count="10">
    <cellStyle name="Hüperlink" xfId="7" builtinId="8"/>
    <cellStyle name="Koma" xfId="3" builtinId="3"/>
    <cellStyle name="Koma 2" xfId="6" xr:uid="{EEE1F679-07AB-4346-86EF-F07441E9580F}"/>
    <cellStyle name="Normaallaad" xfId="0" builtinId="0"/>
    <cellStyle name="Normaallaad 2" xfId="1" xr:uid="{6A54C787-4519-4609-A917-5FEF9326C6B6}"/>
    <cellStyle name="Normaallaad 3" xfId="4" xr:uid="{30374D11-4522-4196-A5D0-3075E25368D1}"/>
    <cellStyle name="Normal 2 2" xfId="8" xr:uid="{669ACC74-D0E0-404D-85C3-9E97A9F3059D}"/>
    <cellStyle name="Pourcentage 2" xfId="9" xr:uid="{0AD1AE12-B658-4992-9128-636D758A385D}"/>
    <cellStyle name="Protsent" xfId="2" builtinId="5"/>
    <cellStyle name="Protsent 2" xfId="5" xr:uid="{B0B339EC-FD0D-4EE9-B8D7-0005E9E79ACE}"/>
  </cellStyles>
  <dxfs count="0"/>
  <tableStyles count="0" defaultTableStyle="TableStyleMedium2" defaultPivotStyle="PivotStyleLight16"/>
  <colors>
    <mruColors>
      <color rgb="FFBC8F00"/>
      <color rgb="FFD1C3E9"/>
      <color rgb="FFAA96D7"/>
      <color rgb="FF9474CC"/>
      <color rgb="FFDAD9D9"/>
      <color rgb="FFA6A6A6"/>
      <color rgb="FF6638B6"/>
      <color rgb="FFE0D7F0"/>
      <color rgb="FFD79397"/>
      <color rgb="FFF4BA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3668362688634"/>
          <c:y val="4.793028322440087E-2"/>
          <c:w val="0.75840771865409473"/>
          <c:h val="0.71257977998651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'Joonis 1'!$A$3</c:f>
              <c:strCache>
                <c:ptCount val="1"/>
                <c:pt idx="0">
                  <c:v>Uurimistoetused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1'!$B$3:$G$3</c:f>
              <c:numCache>
                <c:formatCode>General</c:formatCode>
                <c:ptCount val="6"/>
                <c:pt idx="0" formatCode="#\ ##0.0">
                  <c:v>40.200000000000003</c:v>
                </c:pt>
                <c:pt idx="1">
                  <c:v>40.6</c:v>
                </c:pt>
                <c:pt idx="2" formatCode="#\ ##0.0">
                  <c:v>42.7</c:v>
                </c:pt>
                <c:pt idx="3" formatCode="#\ ##0.0">
                  <c:v>46.3</c:v>
                </c:pt>
                <c:pt idx="4" formatCode="#\ ##0.0">
                  <c:v>52.3</c:v>
                </c:pt>
                <c:pt idx="5" formatCode="#\ ##0.0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3-4DEA-9E88-4531208CCC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071530112"/>
        <c:axId val="1759314016"/>
      </c:barChart>
      <c:lineChart>
        <c:grouping val="standard"/>
        <c:varyColors val="0"/>
        <c:ser>
          <c:idx val="1"/>
          <c:order val="1"/>
          <c:tx>
            <c:strRef>
              <c:f>'Joonis 1'!$A$4</c:f>
              <c:strCache>
                <c:ptCount val="1"/>
                <c:pt idx="0">
                  <c:v>Uurimistoetuste osakaal HTMi TAI eelarvest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900238930170938E-2"/>
                  <c:y val="-4.067796610169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3-4DEA-9E88-4531208CCCDB}"/>
                </c:ext>
              </c:extLst>
            </c:dLbl>
            <c:dLbl>
              <c:idx val="1"/>
              <c:layout>
                <c:manualLayout>
                  <c:x val="-3.3967565608926387E-2"/>
                  <c:y val="-4.3834690155256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3-4DEA-9E88-4531208CCCDB}"/>
                </c:ext>
              </c:extLst>
            </c:dLbl>
            <c:dLbl>
              <c:idx val="2"/>
              <c:layout>
                <c:manualLayout>
                  <c:x val="-4.0403442730852022E-2"/>
                  <c:y val="-4.5197740112994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3-4DEA-9E88-4531208CCCDB}"/>
                </c:ext>
              </c:extLst>
            </c:dLbl>
            <c:dLbl>
              <c:idx val="3"/>
              <c:layout>
                <c:manualLayout>
                  <c:x val="-3.5541582908455133E-2"/>
                  <c:y val="-4.067796610169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13-4DEA-9E88-4531208CCCDB}"/>
                </c:ext>
              </c:extLst>
            </c:dLbl>
            <c:dLbl>
              <c:idx val="4"/>
              <c:layout>
                <c:manualLayout>
                  <c:x val="-3.7972600090517339E-2"/>
                  <c:y val="-4.1825703990391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13-4DEA-9E88-4531208CCCDB}"/>
                </c:ext>
              </c:extLst>
            </c:dLbl>
            <c:dLbl>
              <c:idx val="5"/>
              <c:layout>
                <c:manualLayout>
                  <c:x val="-3.8615088189826001E-2"/>
                  <c:y val="-4.5197740112994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13-4DEA-9E88-4531208CCC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1'!$B$4:$G$4</c:f>
              <c:numCache>
                <c:formatCode>0.0%</c:formatCode>
                <c:ptCount val="6"/>
                <c:pt idx="0">
                  <c:v>0.26622516556291392</c:v>
                </c:pt>
                <c:pt idx="1">
                  <c:v>0.23742690058479532</c:v>
                </c:pt>
                <c:pt idx="2">
                  <c:v>0.24400000000000002</c:v>
                </c:pt>
                <c:pt idx="3">
                  <c:v>0.22833752527494203</c:v>
                </c:pt>
                <c:pt idx="4">
                  <c:v>0.23910757554976453</c:v>
                </c:pt>
                <c:pt idx="5">
                  <c:v>0.25067996373526746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13-4DEA-9E88-4531208CCCDB}"/>
            </c:ext>
          </c:extLst>
        </c:ser>
        <c:ser>
          <c:idx val="2"/>
          <c:order val="2"/>
          <c:tx>
            <c:strRef>
              <c:f>'Joonis 1'!$A$5</c:f>
              <c:strCache>
                <c:ptCount val="1"/>
                <c:pt idx="0">
                  <c:v>Uurimistoetuste osakaal avaliku sektori TA kulutustest</c:v>
                </c:pt>
              </c:strCache>
            </c:strRef>
          </c:tx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144444444444444E-2"/>
                  <c:y val="4.2661728395061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2-4DE0-A724-70115B9E3C36}"/>
                </c:ext>
              </c:extLst>
            </c:dLbl>
            <c:dLbl>
              <c:idx val="1"/>
              <c:layout>
                <c:manualLayout>
                  <c:x val="-4.1892361111111109E-2"/>
                  <c:y val="4.005432098765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72-4DE0-A724-70115B9E3C36}"/>
                </c:ext>
              </c:extLst>
            </c:dLbl>
            <c:dLbl>
              <c:idx val="2"/>
              <c:layout>
                <c:manualLayout>
                  <c:x val="-4.2642013888888809E-2"/>
                  <c:y val="3.7266820987654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440277777777778E-2"/>
                      <c:h val="5.48179012345678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872-4DE0-A724-70115B9E3C36}"/>
                </c:ext>
              </c:extLst>
            </c:dLbl>
            <c:dLbl>
              <c:idx val="3"/>
              <c:layout>
                <c:manualLayout>
                  <c:x val="-4.4097222222222225E-2"/>
                  <c:y val="3.472426602412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E2-4F9E-89E2-85247AA1F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1'!$B$5:$G$5</c:f>
              <c:numCache>
                <c:formatCode>0.0%</c:formatCode>
                <c:ptCount val="6"/>
                <c:pt idx="0">
                  <c:v>0.19642506383814576</c:v>
                </c:pt>
                <c:pt idx="1">
                  <c:v>0.19688571414715994</c:v>
                </c:pt>
                <c:pt idx="2">
                  <c:v>0.20456334349443056</c:v>
                </c:pt>
                <c:pt idx="3">
                  <c:v>0.19568892645815722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2-4DE0-A724-70115B9E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72639"/>
        <c:axId val="770677919"/>
      </c:lineChart>
      <c:catAx>
        <c:axId val="1071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59314016"/>
        <c:crosses val="autoZero"/>
        <c:auto val="1"/>
        <c:lblAlgn val="ctr"/>
        <c:lblOffset val="100"/>
        <c:noMultiLvlLbl val="0"/>
      </c:catAx>
      <c:valAx>
        <c:axId val="17593140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000">
                    <a:solidFill>
                      <a:schemeClr val="tx1"/>
                    </a:solidFill>
                  </a:rPr>
                  <a:t>Uurimistoetuste</a:t>
                </a:r>
                <a:r>
                  <a:rPr lang="et-EE" sz="1000" baseline="0">
                    <a:solidFill>
                      <a:schemeClr val="tx1"/>
                    </a:solidFill>
                  </a:rPr>
                  <a:t> eelarve maht (mln EUR)</a:t>
                </a:r>
                <a:endParaRPr lang="et-EE" sz="10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1530112"/>
        <c:crosses val="autoZero"/>
        <c:crossBetween val="between"/>
        <c:majorUnit val="20"/>
      </c:valAx>
      <c:valAx>
        <c:axId val="770677919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000">
                    <a:solidFill>
                      <a:schemeClr val="tx1"/>
                    </a:solidFill>
                  </a:rPr>
                  <a:t>Uurimistoetuste mahu osakaal</a:t>
                </a:r>
                <a:r>
                  <a:rPr lang="et-EE" sz="1000" baseline="0">
                    <a:solidFill>
                      <a:schemeClr val="tx1"/>
                    </a:solidFill>
                  </a:rPr>
                  <a:t> (%)</a:t>
                </a:r>
                <a:endParaRPr lang="et-EE" sz="10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381059027777792"/>
              <c:y val="7.25203703703703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70672639"/>
        <c:crosses val="max"/>
        <c:crossBetween val="between"/>
      </c:valAx>
      <c:catAx>
        <c:axId val="7706726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6779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509548611111117E-2"/>
          <c:y val="0.84123373922521982"/>
          <c:w val="0.82322361111111109"/>
          <c:h val="0.13262223369619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SO</a:t>
            </a:r>
          </a:p>
        </c:rich>
      </c:tx>
      <c:layout>
        <c:manualLayout>
          <c:xMode val="edge"/>
          <c:yMode val="edge"/>
          <c:x val="0.16662277652713614"/>
          <c:y val="1.209267531966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138376222103684"/>
          <c:y val="8.7058816432042427E-2"/>
          <c:w val="0.76087448415044412"/>
          <c:h val="0.686828666487694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36548067529601E-3"/>
                  <c:y val="8.311205566544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C7-4FF1-B111-98522CEB8BC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6'!$E$34:$E$39</c:f>
              <c:numCache>
                <c:formatCode>#,##0</c:formatCode>
                <c:ptCount val="6"/>
                <c:pt idx="0">
                  <c:v>2659862.1199999996</c:v>
                </c:pt>
                <c:pt idx="1">
                  <c:v>1990509</c:v>
                </c:pt>
                <c:pt idx="2">
                  <c:v>1844981</c:v>
                </c:pt>
                <c:pt idx="3">
                  <c:v>2102700</c:v>
                </c:pt>
                <c:pt idx="4">
                  <c:v>2755205</c:v>
                </c:pt>
                <c:pt idx="5">
                  <c:v>3808300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7-4FF1-B111-98522CEB8BC4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6'!$C$34:$C$39</c:f>
              <c:numCache>
                <c:formatCode>#,##0</c:formatCode>
                <c:ptCount val="6"/>
                <c:pt idx="0">
                  <c:v>317205</c:v>
                </c:pt>
                <c:pt idx="1">
                  <c:v>773637.5</c:v>
                </c:pt>
                <c:pt idx="2">
                  <c:v>1005565</c:v>
                </c:pt>
                <c:pt idx="3">
                  <c:v>1339250</c:v>
                </c:pt>
                <c:pt idx="4">
                  <c:v>1380312</c:v>
                </c:pt>
                <c:pt idx="5">
                  <c:v>978624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7-4FF1-B111-98522CEB8B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0.10501076388888889"/>
                        <c:y val="-5.018715277777777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0DC7-4FF1-B111-98522CEB8BC4}"/>
                      </c:ext>
                    </c:extLst>
                  </c:dLbl>
                  <c:dLbl>
                    <c:idx val="1"/>
                    <c:layout>
                      <c:manualLayout>
                        <c:x val="-7.6115972222222217E-2"/>
                        <c:y val="-4.2139930555555559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0DC7-4FF1-B111-98522CEB8BC4}"/>
                      </c:ext>
                    </c:extLst>
                  </c:dLbl>
                  <c:dLbl>
                    <c:idx val="2"/>
                    <c:layout>
                      <c:manualLayout>
                        <c:x val="-8.7371875000000002E-2"/>
                        <c:y val="-4.526944444444444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0DC7-4FF1-B111-98522CEB8BC4}"/>
                      </c:ext>
                    </c:extLst>
                  </c:dLbl>
                  <c:dLbl>
                    <c:idx val="3"/>
                    <c:layout>
                      <c:manualLayout>
                        <c:x val="-0.10060104166666667"/>
                        <c:y val="-4.526944444444444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0DC7-4FF1-B111-98522CEB8BC4}"/>
                      </c:ext>
                    </c:extLst>
                  </c:dLbl>
                  <c:dLbl>
                    <c:idx val="4"/>
                    <c:layout>
                      <c:manualLayout>
                        <c:x val="-9.7203341190445589E-2"/>
                        <c:y val="-9.994176232029414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0DC7-4FF1-B111-98522CEB8BC4}"/>
                      </c:ext>
                    </c:extLst>
                  </c:dLbl>
                  <c:dLbl>
                    <c:idx val="5"/>
                    <c:layout>
                      <c:manualLayout>
                        <c:x val="-9.6191319444444451E-2"/>
                        <c:y val="-5.159687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0DC7-4FF1-B111-98522CEB8BC4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
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'Joonis 4 ja 6'!$F$34:$F$39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2977067.1199999996</c:v>
                      </c:pt>
                      <c:pt idx="1">
                        <c:v>2764146.5</c:v>
                      </c:pt>
                      <c:pt idx="2">
                        <c:v>2850546</c:v>
                      </c:pt>
                      <c:pt idx="3">
                        <c:v>3441950</c:v>
                      </c:pt>
                      <c:pt idx="4">
                        <c:v>4135517</c:v>
                      </c:pt>
                      <c:pt idx="5">
                        <c:v>4786924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0DC7-4FF1-B111-98522CEB8BC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8.1703059375414951E-3"/>
                  <c:y val="-8.81952383394214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7-4FF1-B111-98522CEB8BC4}"/>
                </c:ext>
              </c:extLst>
            </c:dLbl>
            <c:dLbl>
              <c:idx val="1"/>
              <c:layout>
                <c:manualLayout>
                  <c:x val="0"/>
                  <c:y val="1.4365519134418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C7-4FF1-B111-98522CEB8BC4}"/>
                </c:ext>
              </c:extLst>
            </c:dLbl>
            <c:dLbl>
              <c:idx val="2"/>
              <c:layout>
                <c:manualLayout>
                  <c:x val="-9.820398660476095E-3"/>
                  <c:y val="3.679307318044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7-4FF1-B111-98522CEB8BC4}"/>
                </c:ext>
              </c:extLst>
            </c:dLbl>
            <c:dLbl>
              <c:idx val="3"/>
              <c:layout>
                <c:manualLayout>
                  <c:x val="1.055289058693714E-3"/>
                  <c:y val="-2.09121991536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C7-4FF1-B111-98522CEB8BC4}"/>
                </c:ext>
              </c:extLst>
            </c:dLbl>
            <c:dLbl>
              <c:idx val="4"/>
              <c:layout>
                <c:manualLayout>
                  <c:x val="6.1685304329573707E-3"/>
                  <c:y val="-1.4608714930789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7-4FF1-B111-98522CEB8BC4}"/>
                </c:ext>
              </c:extLst>
            </c:dLbl>
            <c:dLbl>
              <c:idx val="5"/>
              <c:layout>
                <c:manualLayout>
                  <c:x val="1.6340611875083046E-2"/>
                  <c:y val="-2.1669688075940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C7-4FF1-B111-98522CEB8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6'!$B$34:$B$39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6'!$G$34:$G$39</c:f>
              <c:numCache>
                <c:formatCode>0%</c:formatCode>
                <c:ptCount val="6"/>
                <c:pt idx="0">
                  <c:v>0.10654949559887654</c:v>
                </c:pt>
                <c:pt idx="1">
                  <c:v>0.279882958446667</c:v>
                </c:pt>
                <c:pt idx="2">
                  <c:v>0.35276224274226764</c:v>
                </c:pt>
                <c:pt idx="3">
                  <c:v>0.38909629715713479</c:v>
                </c:pt>
                <c:pt idx="4">
                  <c:v>0.33377011870583534</c:v>
                </c:pt>
                <c:pt idx="5">
                  <c:v>0.2044369202435635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C7-4FF1-B111-98522CEB8B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</a:t>
                </a:r>
                <a:r>
                  <a:rPr lang="et-EE" baseline="0"/>
                  <a:t> maht (mln EUR)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5458395999144985E-2"/>
              <c:y val="0.13973238659157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  <c:max val="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Alustavate</a:t>
                </a:r>
                <a:r>
                  <a:rPr lang="et-EE" baseline="0"/>
                  <a:t> grantide mahu osakaal (%)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  <c:majorUnit val="0.1"/>
      </c:valAx>
      <c:catAx>
        <c:axId val="473063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80108571527608E-2"/>
          <c:y val="0.88119187808990629"/>
          <c:w val="0.94906761937957484"/>
          <c:h val="0.10533130431372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TE</a:t>
            </a:r>
          </a:p>
        </c:rich>
      </c:tx>
      <c:layout>
        <c:manualLayout>
          <c:xMode val="edge"/>
          <c:yMode val="edge"/>
          <c:x val="0.13507611732367075"/>
          <c:y val="1.2000374916848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2195143184432615"/>
          <c:y val="8.183926312901503E-2"/>
          <c:w val="0.74812786907525308"/>
          <c:h val="0.682532707510593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233404174908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58-45BC-9EE5-6337D6011B71}"/>
                </c:ext>
              </c:extLst>
            </c:dLbl>
            <c:dLbl>
              <c:idx val="4"/>
              <c:layout>
                <c:manualLayout>
                  <c:x val="0"/>
                  <c:y val="-7.064524731562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8-45BC-9EE5-6337D6011B71}"/>
                </c:ext>
              </c:extLst>
            </c:dLbl>
            <c:dLbl>
              <c:idx val="5"/>
              <c:layout>
                <c:manualLayout>
                  <c:x val="8.928467715503506E-17"/>
                  <c:y val="-6.2334041749083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58-45BC-9EE5-6337D6011B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6'!$E$40:$E$45</c:f>
              <c:numCache>
                <c:formatCode>#,##0</c:formatCode>
                <c:ptCount val="6"/>
                <c:pt idx="0">
                  <c:v>4474193.9800000004</c:v>
                </c:pt>
                <c:pt idx="1">
                  <c:v>3906772</c:v>
                </c:pt>
                <c:pt idx="2">
                  <c:v>2293797</c:v>
                </c:pt>
                <c:pt idx="3">
                  <c:v>3787780</c:v>
                </c:pt>
                <c:pt idx="4">
                  <c:v>5434570</c:v>
                </c:pt>
                <c:pt idx="5">
                  <c:v>6331450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58-45BC-9EE5-6337D6011B71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4.5711630615994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58-45BC-9EE5-6337D6011B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6'!$C$40:$C$45</c:f>
              <c:numCache>
                <c:formatCode>#,##0</c:formatCode>
                <c:ptCount val="6"/>
                <c:pt idx="0">
                  <c:v>494045</c:v>
                </c:pt>
                <c:pt idx="1">
                  <c:v>853433</c:v>
                </c:pt>
                <c:pt idx="2">
                  <c:v>3410198</c:v>
                </c:pt>
                <c:pt idx="3">
                  <c:v>2263600</c:v>
                </c:pt>
                <c:pt idx="4">
                  <c:v>1180275</c:v>
                </c:pt>
                <c:pt idx="5">
                  <c:v>1680120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58-45BC-9EE5-6337D6011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9.8819726229848054E-2"/>
                        <c:y val="-6.012630641021506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4862964476252616"/>
                            <c:h val="0.1469855816240143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C-0A58-45BC-9EE5-6337D6011B71}"/>
                      </c:ext>
                    </c:extLst>
                  </c:dLbl>
                  <c:dLbl>
                    <c:idx val="1"/>
                    <c:layout>
                      <c:manualLayout>
                        <c:x val="-9.8819727497834187E-2"/>
                        <c:y val="-3.550932881166934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574490866709983"/>
                            <c:h val="0.151613981265550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0A58-45BC-9EE5-6337D6011B71}"/>
                      </c:ext>
                    </c:extLst>
                  </c:dLbl>
                  <c:dLbl>
                    <c:idx val="2"/>
                    <c:layout>
                      <c:manualLayout>
                        <c:x val="-8.7335069444444524E-2"/>
                        <c:y val="-4.350659722222222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0A58-45BC-9EE5-6337D6011B71}"/>
                      </c:ext>
                    </c:extLst>
                  </c:dLbl>
                  <c:dLbl>
                    <c:idx val="3"/>
                    <c:layout>
                      <c:manualLayout>
                        <c:x val="-9.1744725595854948E-2"/>
                        <c:y val="-2.900408418799284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4421992380829013"/>
                            <c:h val="0.1469855816240143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0A58-45BC-9EE5-6337D6011B71}"/>
                      </c:ext>
                    </c:extLst>
                  </c:dLbl>
                  <c:dLbl>
                    <c:idx val="4"/>
                    <c:layout>
                      <c:manualLayout>
                        <c:x val="-8.5130208333333332E-2"/>
                        <c:y val="-5.376874999999999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0-0A58-45BC-9EE5-6337D6011B71}"/>
                      </c:ext>
                    </c:extLst>
                  </c:dLbl>
                  <c:dLbl>
                    <c:idx val="5"/>
                    <c:layout>
                      <c:manualLayout>
                        <c:x val="-8.4669791666666661E-2"/>
                        <c:y val="-4.545763888888888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1-0A58-45BC-9EE5-6337D6011B71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'Joonis 4 ja 6'!$F$40:$F$45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4968238.9800000004</c:v>
                      </c:pt>
                      <c:pt idx="1">
                        <c:v>4760205</c:v>
                      </c:pt>
                      <c:pt idx="2">
                        <c:v>5703995</c:v>
                      </c:pt>
                      <c:pt idx="3">
                        <c:v>6051380</c:v>
                      </c:pt>
                      <c:pt idx="4">
                        <c:v>6614845</c:v>
                      </c:pt>
                      <c:pt idx="5">
                        <c:v>8011570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0A58-45BC-9EE5-6337D6011B7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6073742382887361E-3"/>
                  <c:y val="7.27672620179254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58-45BC-9EE5-6337D6011B71}"/>
                </c:ext>
              </c:extLst>
            </c:dLbl>
            <c:dLbl>
              <c:idx val="1"/>
              <c:layout>
                <c:manualLayout>
                  <c:x val="9.2134450521986402E-3"/>
                  <c:y val="4.81927527966017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8-45BC-9EE5-6337D6011B71}"/>
                </c:ext>
              </c:extLst>
            </c:dLbl>
            <c:dLbl>
              <c:idx val="3"/>
              <c:layout>
                <c:manualLayout>
                  <c:x val="1.0001545247083557E-2"/>
                  <c:y val="1.445782583898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58-45BC-9EE5-6337D6011B71}"/>
                </c:ext>
              </c:extLst>
            </c:dLbl>
            <c:dLbl>
              <c:idx val="4"/>
              <c:layout>
                <c:manualLayout>
                  <c:x val="1.2678522589021588E-2"/>
                  <c:y val="2.7686926216895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8-45BC-9EE5-6337D6011B71}"/>
                </c:ext>
              </c:extLst>
            </c:dLbl>
            <c:dLbl>
              <c:idx val="5"/>
              <c:layout>
                <c:manualLayout>
                  <c:x val="1.827043081440325E-2"/>
                  <c:y val="-2.604875209230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58-45BC-9EE5-6337D6011B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6'!$B$40:$B$45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6'!$G$40:$G$45</c:f>
              <c:numCache>
                <c:formatCode>0%</c:formatCode>
                <c:ptCount val="6"/>
                <c:pt idx="0">
                  <c:v>9.9440667405254313E-2</c:v>
                </c:pt>
                <c:pt idx="1">
                  <c:v>0.17928492575424798</c:v>
                </c:pt>
                <c:pt idx="2">
                  <c:v>0.59786132351097787</c:v>
                </c:pt>
                <c:pt idx="3">
                  <c:v>0.37406343676979464</c:v>
                </c:pt>
                <c:pt idx="4">
                  <c:v>0.17842821713887475</c:v>
                </c:pt>
                <c:pt idx="5">
                  <c:v>0.20971170444744289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58-45BC-9EE5-6337D6011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</a:t>
                </a:r>
                <a:r>
                  <a:rPr lang="et-EE" baseline="0"/>
                  <a:t> maht (mln EUR)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0834382642353169E-2"/>
              <c:y val="0.1541283923239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  <c:max val="0.6000000000000000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Alustavate grantide mahu osakaal (%)</a:t>
                </a:r>
              </a:p>
            </c:rich>
          </c:tx>
          <c:layout>
            <c:manualLayout>
              <c:xMode val="edge"/>
              <c:yMode val="edge"/>
              <c:x val="0.9430219761219425"/>
              <c:y val="0.16376694288323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</c:valAx>
      <c:catAx>
        <c:axId val="473063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626456951568479E-2"/>
          <c:y val="0.85743407364232094"/>
          <c:w val="0.92175125100930755"/>
          <c:h val="0.11472379670854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'Joonis 5'!$A$15</c:f>
              <c:strCache>
                <c:ptCount val="1"/>
                <c:pt idx="0">
                  <c:v>LO1</c:v>
                </c:pt>
              </c:strCache>
            </c:strRef>
          </c:tx>
          <c:spPr>
            <a:pattFill prst="pct60">
              <a:fgClr>
                <a:srgbClr val="7FC2E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7448431-A81A-4C54-8150-C404CB67AACC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103DB0-93F4-42A7-ACCF-B7A091BD3A16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8B6EAA6-0803-47FA-BB83-C227D3EF7B80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A57E61-67DD-45DF-85DA-981123CED98E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D26C30-3289-4CCD-AE4C-919F7BAB04D2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240DA8C-CF40-4BB7-9C73-384C40E96C2F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5'!$B$15:$G$15</c:f>
              <c:numCache>
                <c:formatCode>#,##0</c:formatCode>
                <c:ptCount val="6"/>
                <c:pt idx="0">
                  <c:v>9880422.3399999999</c:v>
                </c:pt>
                <c:pt idx="1">
                  <c:v>9539905.8399999999</c:v>
                </c:pt>
                <c:pt idx="2">
                  <c:v>10935143.24</c:v>
                </c:pt>
                <c:pt idx="3">
                  <c:v>10101095</c:v>
                </c:pt>
                <c:pt idx="4">
                  <c:v>10390881</c:v>
                </c:pt>
                <c:pt idx="5">
                  <c:v>11824300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5'!$B$5:$G$5</c15:f>
                <c15:dlblRangeCache>
                  <c:ptCount val="6"/>
                  <c:pt idx="0">
                    <c:v>24%</c:v>
                  </c:pt>
                  <c:pt idx="1">
                    <c:v>24%</c:v>
                  </c:pt>
                  <c:pt idx="2">
                    <c:v>26%</c:v>
                  </c:pt>
                  <c:pt idx="3">
                    <c:v>22%</c:v>
                  </c:pt>
                  <c:pt idx="4">
                    <c:v>21%</c:v>
                  </c:pt>
                  <c:pt idx="5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702-4A35-93EF-071CCB9E0050}"/>
            </c:ext>
          </c:extLst>
        </c:ser>
        <c:ser>
          <c:idx val="4"/>
          <c:order val="1"/>
          <c:tx>
            <c:strRef>
              <c:f>'Joonis 5'!$A$16</c:f>
              <c:strCache>
                <c:ptCount val="1"/>
                <c:pt idx="0">
                  <c:v>LO2</c:v>
                </c:pt>
              </c:strCache>
            </c:strRef>
          </c:tx>
          <c:spPr>
            <a:pattFill prst="dkHorz">
              <a:fgClr>
                <a:srgbClr val="7FC2E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F1B0893-B097-45EC-BE1F-DE3BD2BAB4A8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25693A-117D-4749-92E2-309624C0F82D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FD24F8-BE5E-4623-AFB1-43996B081937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E8366E-9F93-4998-8639-7585676CE0D0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C66DC83-E9D0-41B9-9474-D4FF655C5B9A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8F3090-B7D5-453F-91D5-010DDD0E33E4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5'!$B$16:$G$16</c:f>
              <c:numCache>
                <c:formatCode>#,##0</c:formatCode>
                <c:ptCount val="6"/>
                <c:pt idx="0">
                  <c:v>12647574.379999999</c:v>
                </c:pt>
                <c:pt idx="1">
                  <c:v>12310402</c:v>
                </c:pt>
                <c:pt idx="2">
                  <c:v>11355002</c:v>
                </c:pt>
                <c:pt idx="3">
                  <c:v>12144114</c:v>
                </c:pt>
                <c:pt idx="4">
                  <c:v>12853265</c:v>
                </c:pt>
                <c:pt idx="5">
                  <c:v>14582859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5'!$B$6:$G$6</c15:f>
                <c15:dlblRangeCache>
                  <c:ptCount val="6"/>
                  <c:pt idx="0">
                    <c:v>31%</c:v>
                  </c:pt>
                  <c:pt idx="1">
                    <c:v>31%</c:v>
                  </c:pt>
                  <c:pt idx="2">
                    <c:v>27%</c:v>
                  </c:pt>
                  <c:pt idx="3">
                    <c:v>27%</c:v>
                  </c:pt>
                  <c:pt idx="4">
                    <c:v>26%</c:v>
                  </c:pt>
                  <c:pt idx="5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5702-4A35-93EF-071CCB9E0050}"/>
            </c:ext>
          </c:extLst>
        </c:ser>
        <c:ser>
          <c:idx val="7"/>
          <c:order val="2"/>
          <c:tx>
            <c:strRef>
              <c:f>'Joonis 5'!$A$19</c:f>
              <c:strCache>
                <c:ptCount val="1"/>
                <c:pt idx="0">
                  <c:v>TE</c:v>
                </c:pt>
              </c:strCache>
            </c:strRef>
          </c:tx>
          <c:spPr>
            <a:solidFill>
              <a:srgbClr val="F8D97F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34F393-347B-44F3-9AA3-C51E540ADE05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18BA603-FCC0-475B-B76B-3699C87A8B33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D3EB64-97D3-437B-BD70-6B0E186FFD9F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ED66D89-C004-4ECF-885F-4D065A4C8A1D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F4055D6-54E6-47FF-8553-FE0A9FB24872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FB9E7B0-7FA0-4997-A106-8CA9AF6DA16D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5'!$B$19:$G$19</c:f>
              <c:numCache>
                <c:formatCode>#,##0</c:formatCode>
                <c:ptCount val="6"/>
                <c:pt idx="0">
                  <c:v>4968238.9800000004</c:v>
                </c:pt>
                <c:pt idx="1">
                  <c:v>4760205</c:v>
                </c:pt>
                <c:pt idx="2">
                  <c:v>5703995</c:v>
                </c:pt>
                <c:pt idx="3">
                  <c:v>6051380</c:v>
                </c:pt>
                <c:pt idx="4">
                  <c:v>6614845</c:v>
                </c:pt>
                <c:pt idx="5">
                  <c:v>8011570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5'!$B$9:$G$9</c15:f>
                <c15:dlblRangeCache>
                  <c:ptCount val="6"/>
                  <c:pt idx="0">
                    <c:v>12%</c:v>
                  </c:pt>
                  <c:pt idx="1">
                    <c:v>12%</c:v>
                  </c:pt>
                  <c:pt idx="2">
                    <c:v>13%</c:v>
                  </c:pt>
                  <c:pt idx="3">
                    <c:v>13%</c:v>
                  </c:pt>
                  <c:pt idx="4">
                    <c:v>14%</c:v>
                  </c:pt>
                  <c:pt idx="5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5702-4A35-93EF-071CCB9E0050}"/>
            </c:ext>
          </c:extLst>
        </c:ser>
        <c:ser>
          <c:idx val="0"/>
          <c:order val="3"/>
          <c:tx>
            <c:strRef>
              <c:f>'Joonis 5'!$A$13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7F97C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6DA682F-E5E4-4445-9593-6CADA09A4EFB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8D5AFF-8691-4247-9A6C-D2FAE40D9A7B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02302B7-0A6D-4A23-A8CE-C4E58CD29463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4F80C8-A1CF-4666-B4A8-554B2F34F256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2132DD-1A33-442D-AA1E-481C0BA139D8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89B494B-7A2B-485C-8427-7AE0BD5BFFFA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5'!$B$13:$G$13</c:f>
              <c:numCache>
                <c:formatCode>#,##0</c:formatCode>
                <c:ptCount val="6"/>
                <c:pt idx="0">
                  <c:v>5754530.4582000002</c:v>
                </c:pt>
                <c:pt idx="1">
                  <c:v>5538204</c:v>
                </c:pt>
                <c:pt idx="2">
                  <c:v>6290235</c:v>
                </c:pt>
                <c:pt idx="3">
                  <c:v>6742724</c:v>
                </c:pt>
                <c:pt idx="4">
                  <c:v>7144024.5</c:v>
                </c:pt>
                <c:pt idx="5">
                  <c:v>7753191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5'!$B$3:$G$3</c15:f>
                <c15:dlblRangeCache>
                  <c:ptCount val="6"/>
                  <c:pt idx="0">
                    <c:v>14%</c:v>
                  </c:pt>
                  <c:pt idx="1">
                    <c:v>14%</c:v>
                  </c:pt>
                  <c:pt idx="2">
                    <c:v>15%</c:v>
                  </c:pt>
                  <c:pt idx="3">
                    <c:v>15%</c:v>
                  </c:pt>
                  <c:pt idx="4">
                    <c:v>15%</c:v>
                  </c:pt>
                  <c:pt idx="5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5702-4A35-93EF-071CCB9E0050}"/>
            </c:ext>
          </c:extLst>
        </c:ser>
        <c:ser>
          <c:idx val="5"/>
          <c:order val="4"/>
          <c:tx>
            <c:strRef>
              <c:f>'Joonis 5'!$A$17</c:f>
              <c:strCache>
                <c:ptCount val="1"/>
                <c:pt idx="0">
                  <c:v>PÕ</c:v>
                </c:pt>
              </c:strCache>
            </c:strRef>
          </c:tx>
          <c:spPr>
            <a:solidFill>
              <a:srgbClr val="B1D38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0BFD0E0-7628-4576-96B3-C3242BB84C9F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D1C092-2EA4-40AF-B770-6EAD5DCABC1F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976EDE-BA34-41AE-8229-8E5DFAFF941A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73E395-F8B6-4B99-B387-67D43194976B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419C3A2-3E4F-48CB-BAA7-3CAF8B055000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D48E39C-BA98-4A2B-A407-2BBE9F19CCF1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5'!$B$17:$G$17</c:f>
              <c:numCache>
                <c:formatCode>#,##0</c:formatCode>
                <c:ptCount val="6"/>
                <c:pt idx="0">
                  <c:v>1039566.3399999999</c:v>
                </c:pt>
                <c:pt idx="1">
                  <c:v>995886</c:v>
                </c:pt>
                <c:pt idx="2">
                  <c:v>1516440</c:v>
                </c:pt>
                <c:pt idx="3">
                  <c:v>2104980</c:v>
                </c:pt>
                <c:pt idx="4">
                  <c:v>2705740</c:v>
                </c:pt>
                <c:pt idx="5">
                  <c:v>3308150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5'!$B$7:$G$7</c15:f>
                <c15:dlblRangeCache>
                  <c:ptCount val="6"/>
                  <c:pt idx="0">
                    <c:v>3%</c:v>
                  </c:pt>
                  <c:pt idx="1">
                    <c:v>2%</c:v>
                  </c:pt>
                  <c:pt idx="2">
                    <c:v>4%</c:v>
                  </c:pt>
                  <c:pt idx="3">
                    <c:v>5%</c:v>
                  </c:pt>
                  <c:pt idx="4">
                    <c:v>6%</c:v>
                  </c:pt>
                  <c:pt idx="5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5702-4A35-93EF-071CCB9E0050}"/>
            </c:ext>
          </c:extLst>
        </c:ser>
        <c:ser>
          <c:idx val="6"/>
          <c:order val="5"/>
          <c:tx>
            <c:strRef>
              <c:f>'Joonis 5'!$A$18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F4BA7F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65F37CA-8F31-48FC-AB82-E80E09BD3BE7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036623-4732-4FE9-B91B-F7FA304119B1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3066AE9-ABCD-49E4-B8BE-248516563BB6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2C3689-965E-4EF1-8874-BEA2656A6441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18FABA1-EA72-43AE-B795-B22F715DD879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2E29378-EA9B-486B-B51A-E1BB009F1EC4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5'!$B$18:$G$18</c:f>
              <c:numCache>
                <c:formatCode>#,##0</c:formatCode>
                <c:ptCount val="6"/>
                <c:pt idx="0">
                  <c:v>2977067.1199999996</c:v>
                </c:pt>
                <c:pt idx="1">
                  <c:v>2764146.5</c:v>
                </c:pt>
                <c:pt idx="2">
                  <c:v>2850546</c:v>
                </c:pt>
                <c:pt idx="3">
                  <c:v>3441950</c:v>
                </c:pt>
                <c:pt idx="4">
                  <c:v>4135517</c:v>
                </c:pt>
                <c:pt idx="5">
                  <c:v>4786924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5'!$B$8:$G$8</c15:f>
                <c15:dlblRangeCache>
                  <c:ptCount val="6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8%</c:v>
                  </c:pt>
                  <c:pt idx="4">
                    <c:v>8%</c:v>
                  </c:pt>
                  <c:pt idx="5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9-5702-4A35-93EF-071CCB9E0050}"/>
            </c:ext>
          </c:extLst>
        </c:ser>
        <c:ser>
          <c:idx val="1"/>
          <c:order val="6"/>
          <c:tx>
            <c:strRef>
              <c:f>'Joonis 5'!$A$14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D7939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82EC7E-CAFE-4708-A052-275E02B80692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702-4A35-93EF-071CCB9E00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02D1B2E-C1BB-46AC-B612-F1C5A68796DE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702-4A35-93EF-071CCB9E00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3AF16E6-A2CB-40EC-9F98-F0CA59963877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702-4A35-93EF-071CCB9E00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FD8BB0-7ED8-42C0-A247-6F71237EBB41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702-4A35-93EF-071CCB9E00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2B26154-4726-49BC-86B9-5D6B22B3B153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702-4A35-93EF-071CCB9E005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1193C26-63A3-466B-B284-F95C3B88232A}" type="CELLRANGE">
                      <a:rPr lang="et-EE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702-4A35-93EF-071CCB9E00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5'!$B$12:$G$12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5'!$B$14:$G$14</c:f>
              <c:numCache>
                <c:formatCode>#,##0</c:formatCode>
                <c:ptCount val="6"/>
                <c:pt idx="0">
                  <c:v>4057167.5999999996</c:v>
                </c:pt>
                <c:pt idx="1">
                  <c:v>3966004</c:v>
                </c:pt>
                <c:pt idx="2">
                  <c:v>3967333</c:v>
                </c:pt>
                <c:pt idx="3">
                  <c:v>4455890</c:v>
                </c:pt>
                <c:pt idx="4">
                  <c:v>5142035</c:v>
                </c:pt>
                <c:pt idx="5">
                  <c:v>5896950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5'!$B$4:$G$4</c15:f>
                <c15:dlblRangeCache>
                  <c:ptCount val="6"/>
                  <c:pt idx="0">
                    <c:v>10%</c:v>
                  </c:pt>
                  <c:pt idx="1">
                    <c:v>10%</c:v>
                  </c:pt>
                  <c:pt idx="2">
                    <c:v>9%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0-5702-4A35-93EF-071CCB9E00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118995903"/>
        <c:axId val="1119016703"/>
        <c:extLst/>
      </c:barChart>
      <c:catAx>
        <c:axId val="111899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9016703"/>
        <c:crosses val="autoZero"/>
        <c:auto val="1"/>
        <c:lblAlgn val="ctr"/>
        <c:lblOffset val="100"/>
        <c:noMultiLvlLbl val="0"/>
      </c:catAx>
      <c:valAx>
        <c:axId val="111901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</a:t>
                </a:r>
                <a:r>
                  <a:rPr lang="et-EE" baseline="0"/>
                  <a:t> mahu osakaal (%)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6.7208070895518439E-3"/>
              <c:y val="0.19672311122400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8995903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386243310399"/>
          <c:y val="4.3573949702499407E-2"/>
          <c:w val="0.85390858607432718"/>
          <c:h val="0.7595413276470246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'Joonis 8'!$A$7</c:f>
              <c:strCache>
                <c:ptCount val="1"/>
                <c:pt idx="0">
                  <c:v>TÜ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8'!$B$7:$G$7</c:f>
              <c:numCache>
                <c:formatCode>#,##0</c:formatCode>
                <c:ptCount val="6"/>
                <c:pt idx="0">
                  <c:v>25016065.258200001</c:v>
                </c:pt>
                <c:pt idx="1">
                  <c:v>23332805.658199999</c:v>
                </c:pt>
                <c:pt idx="2">
                  <c:v>25701439.8882</c:v>
                </c:pt>
                <c:pt idx="3">
                  <c:v>26802548</c:v>
                </c:pt>
                <c:pt idx="4">
                  <c:v>28886643.5</c:v>
                </c:pt>
                <c:pt idx="5">
                  <c:v>32662566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A-4982-A32D-330EF30A0169}"/>
            </c:ext>
          </c:extLst>
        </c:ser>
        <c:ser>
          <c:idx val="1"/>
          <c:order val="1"/>
          <c:tx>
            <c:strRef>
              <c:f>'Joonis 8'!$A$5</c:f>
              <c:strCache>
                <c:ptCount val="1"/>
                <c:pt idx="0">
                  <c:v>TTÜ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8'!$B$5:$G$5</c:f>
              <c:numCache>
                <c:formatCode>#,##0</c:formatCode>
                <c:ptCount val="6"/>
                <c:pt idx="0">
                  <c:v>7605755.5699999994</c:v>
                </c:pt>
                <c:pt idx="1">
                  <c:v>7870480.2700000005</c:v>
                </c:pt>
                <c:pt idx="2">
                  <c:v>7940004.0499999998</c:v>
                </c:pt>
                <c:pt idx="3">
                  <c:v>8290570</c:v>
                </c:pt>
                <c:pt idx="4">
                  <c:v>9089310</c:v>
                </c:pt>
                <c:pt idx="5">
                  <c:v>11160720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A-4982-A32D-330EF30A0169}"/>
            </c:ext>
          </c:extLst>
        </c:ser>
        <c:ser>
          <c:idx val="4"/>
          <c:order val="2"/>
          <c:tx>
            <c:strRef>
              <c:f>'Joonis 8'!$A$2</c:f>
              <c:strCache>
                <c:ptCount val="1"/>
                <c:pt idx="0">
                  <c:v>Asutus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A-4982-A32D-330EF30A0169}"/>
            </c:ext>
          </c:extLst>
        </c:ser>
        <c:ser>
          <c:idx val="2"/>
          <c:order val="3"/>
          <c:tx>
            <c:strRef>
              <c:f>'Joonis 8'!$A$3</c:f>
              <c:strCache>
                <c:ptCount val="1"/>
                <c:pt idx="0">
                  <c:v>EMÜ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8'!$B$3:$G$3</c:f>
              <c:numCache>
                <c:formatCode>#,##0</c:formatCode>
                <c:ptCount val="6"/>
                <c:pt idx="0">
                  <c:v>2536036.7400000002</c:v>
                </c:pt>
                <c:pt idx="1">
                  <c:v>2258679.2400000002</c:v>
                </c:pt>
                <c:pt idx="2">
                  <c:v>2720460.44</c:v>
                </c:pt>
                <c:pt idx="3">
                  <c:v>3436450</c:v>
                </c:pt>
                <c:pt idx="4">
                  <c:v>3622615</c:v>
                </c:pt>
                <c:pt idx="5">
                  <c:v>4251384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FA-4982-A32D-330EF30A0169}"/>
            </c:ext>
          </c:extLst>
        </c:ser>
        <c:ser>
          <c:idx val="0"/>
          <c:order val="4"/>
          <c:tx>
            <c:strRef>
              <c:f>'Joonis 8'!$A$4</c:f>
              <c:strCache>
                <c:ptCount val="1"/>
                <c:pt idx="0">
                  <c:v>KBFI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8'!$B$4:$G$4</c:f>
              <c:numCache>
                <c:formatCode>#,##0</c:formatCode>
                <c:ptCount val="6"/>
                <c:pt idx="0">
                  <c:v>2369569.2000000002</c:v>
                </c:pt>
                <c:pt idx="1">
                  <c:v>2726104.7</c:v>
                </c:pt>
                <c:pt idx="2">
                  <c:v>2865387</c:v>
                </c:pt>
                <c:pt idx="3">
                  <c:v>3132862</c:v>
                </c:pt>
                <c:pt idx="4">
                  <c:v>3118490</c:v>
                </c:pt>
                <c:pt idx="5">
                  <c:v>3388950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A-4982-A32D-330EF30A0169}"/>
            </c:ext>
          </c:extLst>
        </c:ser>
        <c:ser>
          <c:idx val="3"/>
          <c:order val="5"/>
          <c:tx>
            <c:strRef>
              <c:f>'Joonis 8'!$A$6</c:f>
              <c:strCache>
                <c:ptCount val="1"/>
                <c:pt idx="0">
                  <c:v>TLÜ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7.53913202710126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FA-4982-A32D-330EF30A01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8'!$B$6:$G$6</c:f>
              <c:numCache>
                <c:formatCode>#,##0</c:formatCode>
                <c:ptCount val="6"/>
                <c:pt idx="0">
                  <c:v>1929495.64</c:v>
                </c:pt>
                <c:pt idx="1">
                  <c:v>1940374.44</c:v>
                </c:pt>
                <c:pt idx="2">
                  <c:v>1672153.58</c:v>
                </c:pt>
                <c:pt idx="3">
                  <c:v>1887015</c:v>
                </c:pt>
                <c:pt idx="4">
                  <c:v>2223267</c:v>
                </c:pt>
                <c:pt idx="5">
                  <c:v>2012574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FA-4982-A32D-330EF30A0169}"/>
            </c:ext>
          </c:extLst>
        </c:ser>
        <c:ser>
          <c:idx val="6"/>
          <c:order val="6"/>
          <c:tx>
            <c:strRef>
              <c:f>'Joonis 8'!$A$8</c:f>
              <c:strCache>
                <c:ptCount val="1"/>
                <c:pt idx="0">
                  <c:v>Väiksemad asutused</c:v>
                </c:pt>
              </c:strCache>
            </c:strRef>
          </c:tx>
          <c:spPr>
            <a:solidFill>
              <a:srgbClr val="6DA94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4.4964666438334173E-3"/>
                  <c:y val="-1.8312543490203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A-4982-A32D-330EF30A0169}"/>
                </c:ext>
              </c:extLst>
            </c:dLbl>
            <c:dLbl>
              <c:idx val="3"/>
              <c:layout>
                <c:manualLayout>
                  <c:x val="0"/>
                  <c:y val="-1.48837209302325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FA-4982-A32D-330EF30A01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8'!$B$8:$G$8</c:f>
              <c:numCache>
                <c:formatCode>#,##0</c:formatCode>
                <c:ptCount val="6"/>
                <c:pt idx="0">
                  <c:v>1867645</c:v>
                </c:pt>
                <c:pt idx="1">
                  <c:v>1746309</c:v>
                </c:pt>
                <c:pt idx="2">
                  <c:v>1719250</c:v>
                </c:pt>
                <c:pt idx="3">
                  <c:v>1492688</c:v>
                </c:pt>
                <c:pt idx="4">
                  <c:v>2045982</c:v>
                </c:pt>
                <c:pt idx="5">
                  <c:v>2687750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FA-4982-A32D-330EF30A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352920271"/>
        <c:axId val="352912367"/>
      </c:barChart>
      <c:lineChart>
        <c:grouping val="standard"/>
        <c:varyColors val="0"/>
        <c:ser>
          <c:idx val="7"/>
          <c:order val="7"/>
          <c:tx>
            <c:strRef>
              <c:f>'Joonis 8'!$A$9</c:f>
              <c:strCache>
                <c:ptCount val="1"/>
                <c:pt idx="0">
                  <c:v>Kokku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647880153813218E-2"/>
                  <c:y val="-7.130282678590811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FA-4982-A32D-330EF30A0169}"/>
                </c:ext>
              </c:extLst>
            </c:dLbl>
            <c:dLbl>
              <c:idx val="1"/>
              <c:layout>
                <c:manualLayout>
                  <c:x val="-6.304719365448877E-2"/>
                  <c:y val="-8.318663125022615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FA-4982-A32D-330EF30A0169}"/>
                </c:ext>
              </c:extLst>
            </c:dLbl>
            <c:dLbl>
              <c:idx val="2"/>
              <c:layout>
                <c:manualLayout>
                  <c:x val="-6.5647880153813204E-2"/>
                  <c:y val="-5.941902232159009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FA-4982-A32D-330EF30A0169}"/>
                </c:ext>
              </c:extLst>
            </c:dLbl>
            <c:dLbl>
              <c:idx val="3"/>
              <c:layout>
                <c:manualLayout>
                  <c:x val="-6.304719365448877E-2"/>
                  <c:y val="-6.734155863113544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FA-4982-A32D-330EF30A0169}"/>
                </c:ext>
              </c:extLst>
            </c:dLbl>
            <c:dLbl>
              <c:idx val="4"/>
              <c:layout>
                <c:manualLayout>
                  <c:x val="-6.5647880153813204E-2"/>
                  <c:y val="-5.941902232159009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FA-4982-A32D-330EF30A0169}"/>
                </c:ext>
              </c:extLst>
            </c:dLbl>
            <c:dLbl>
              <c:idx val="5"/>
              <c:layout>
                <c:manualLayout>
                  <c:x val="-4.3221157055662471E-2"/>
                  <c:y val="-4.357394970249940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FA-4982-A32D-330EF30A01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8'!$B$9:$G$9</c:f>
              <c:numCache>
                <c:formatCode>#,##0</c:formatCode>
                <c:ptCount val="6"/>
                <c:pt idx="0">
                  <c:v>41324567.408200003</c:v>
                </c:pt>
                <c:pt idx="1">
                  <c:v>39874753.308200002</c:v>
                </c:pt>
                <c:pt idx="2">
                  <c:v>42618694.9582</c:v>
                </c:pt>
                <c:pt idx="3">
                  <c:v>45042133</c:v>
                </c:pt>
                <c:pt idx="4">
                  <c:v>48986307.5</c:v>
                </c:pt>
                <c:pt idx="5">
                  <c:v>56163944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5FA-4982-A32D-330EF30A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20271"/>
        <c:axId val="352912367"/>
      </c:lineChart>
      <c:catAx>
        <c:axId val="3529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2912367"/>
        <c:crosses val="autoZero"/>
        <c:auto val="1"/>
        <c:lblAlgn val="ctr"/>
        <c:lblOffset val="100"/>
        <c:noMultiLvlLbl val="0"/>
      </c:catAx>
      <c:valAx>
        <c:axId val="35291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 maht (mln</a:t>
                </a:r>
                <a:r>
                  <a:rPr lang="et-EE" baseline="0"/>
                  <a:t> EUR</a:t>
                </a:r>
                <a:r>
                  <a:rPr lang="et-EE"/>
                  <a:t>)</a:t>
                </a:r>
              </a:p>
            </c:rich>
          </c:tx>
          <c:layout>
            <c:manualLayout>
              <c:xMode val="edge"/>
              <c:yMode val="edge"/>
              <c:x val="1.8072252796023432E-2"/>
              <c:y val="0.19815102034740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2920271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7"/>
        <c:delete val="1"/>
      </c:legendEntry>
      <c:layout>
        <c:manualLayout>
          <c:xMode val="edge"/>
          <c:yMode val="edge"/>
          <c:x val="3.969671490291659E-2"/>
          <c:y val="0.86528310242598161"/>
          <c:w val="0.9603032850970834"/>
          <c:h val="0.11094921146395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TÜ</a:t>
            </a:r>
          </a:p>
        </c:rich>
      </c:tx>
      <c:layout>
        <c:manualLayout>
          <c:xMode val="edge"/>
          <c:yMode val="edge"/>
          <c:x val="0.22521909722222228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4722359792103187"/>
          <c:y val="0.13244486515041776"/>
          <c:w val="0.6563430555555555"/>
          <c:h val="0.6279505844516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9'!$D$2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42777898360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A-4F4C-8636-3FBDC488ECEB}"/>
                </c:ext>
              </c:extLst>
            </c:dLbl>
            <c:dLbl>
              <c:idx val="1"/>
              <c:layout>
                <c:manualLayout>
                  <c:x val="2.5235710477647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A-4F4C-8636-3FBDC488ECEB}"/>
                </c:ext>
              </c:extLst>
            </c:dLbl>
            <c:dLbl>
              <c:idx val="4"/>
              <c:layout>
                <c:manualLayout>
                  <c:x val="0"/>
                  <c:y val="3.713889491804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4A-4F4C-8636-3FBDC488ECEB}"/>
                </c:ext>
              </c:extLst>
            </c:dLbl>
            <c:dLbl>
              <c:idx val="5"/>
              <c:layout>
                <c:manualLayout>
                  <c:x val="-9.2529869505095781E-17"/>
                  <c:y val="7.840433371587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A-4F4C-8636-3FBDC488EC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9'!$B$3:$B$8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9'!$D$3:$D$8</c:f>
              <c:numCache>
                <c:formatCode>#,##0</c:formatCode>
                <c:ptCount val="6"/>
                <c:pt idx="0">
                  <c:v>22465790.4782</c:v>
                </c:pt>
                <c:pt idx="1">
                  <c:v>17824018.158199999</c:v>
                </c:pt>
                <c:pt idx="2">
                  <c:v>15153323.8882</c:v>
                </c:pt>
                <c:pt idx="3">
                  <c:v>17491338</c:v>
                </c:pt>
                <c:pt idx="4">
                  <c:v>22796845</c:v>
                </c:pt>
                <c:pt idx="5">
                  <c:v>27286692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4A-4F4C-8636-3FBDC488ECEB}"/>
            </c:ext>
          </c:extLst>
        </c:ser>
        <c:ser>
          <c:idx val="0"/>
          <c:order val="1"/>
          <c:tx>
            <c:strRef>
              <c:f>'Joonis 9'!$C$2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4609498607625572E-3"/>
                  <c:y val="-3.7852337829796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A-4F4C-8636-3FBDC488ECEB}"/>
                </c:ext>
              </c:extLst>
            </c:dLbl>
            <c:dLbl>
              <c:idx val="2"/>
              <c:layout>
                <c:manualLayout>
                  <c:x val="0"/>
                  <c:y val="-5.1000347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A-4F4C-8636-3FBDC488EC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9'!$B$3:$B$8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9'!$C$3:$C$8</c:f>
              <c:numCache>
                <c:formatCode>#,##0</c:formatCode>
                <c:ptCount val="6"/>
                <c:pt idx="0">
                  <c:v>2550274.7800000003</c:v>
                </c:pt>
                <c:pt idx="1">
                  <c:v>5508787.5</c:v>
                </c:pt>
                <c:pt idx="2">
                  <c:v>10548116</c:v>
                </c:pt>
                <c:pt idx="3">
                  <c:v>9311210</c:v>
                </c:pt>
                <c:pt idx="4">
                  <c:v>6089798.5</c:v>
                </c:pt>
                <c:pt idx="5">
                  <c:v>5375874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4A-4F4C-8636-3FBDC488E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97369136"/>
        <c:axId val="13973737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69136"/>
        <c:axId val="139737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9'!$E$2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8.7845712675407805E-2"/>
                        <c:y val="-5.6061750817290229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2365590145722755"/>
                            <c:h val="0.12448601525608427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FF4A-4F4C-8636-3FBDC488ECEB}"/>
                      </c:ext>
                    </c:extLst>
                  </c:dLbl>
                  <c:dLbl>
                    <c:idx val="1"/>
                    <c:layout>
                      <c:manualLayout>
                        <c:x val="-0.11674372737377979"/>
                        <c:y val="-5.9080094442426484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6168442051756712"/>
                            <c:h val="0.13832546313112964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FF4A-4F4C-8636-3FBDC488ECEB}"/>
                      </c:ext>
                    </c:extLst>
                  </c:dLbl>
                  <c:dLbl>
                    <c:idx val="2"/>
                    <c:layout>
                      <c:manualLayout>
                        <c:x val="-7.6191784841759105E-2"/>
                        <c:y val="-5.992971304031965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2788129246393196"/>
                            <c:h val="0.13832546313112964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FF4A-4F4C-8636-3FBDC488ECEB}"/>
                      </c:ext>
                    </c:extLst>
                  </c:dLbl>
                  <c:dLbl>
                    <c:idx val="3"/>
                    <c:layout>
                      <c:manualLayout>
                        <c:x val="-7.7013573486370196E-2"/>
                        <c:y val="-7.7188521612786055E-4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2788129246393196"/>
                            <c:h val="0.12909916454776607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0-FF4A-4F4C-8636-3FBDC488ECEB}"/>
                      </c:ext>
                    </c:extLst>
                  </c:dLbl>
                  <c:dLbl>
                    <c:idx val="4"/>
                    <c:layout>
                      <c:manualLayout>
                        <c:x val="-6.9058027261424348E-2"/>
                        <c:y val="-3.002379222666182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2365590145722755"/>
                            <c:h val="0.1429386124228114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1-FF4A-4F4C-8636-3FBDC488ECEB}"/>
                      </c:ext>
                    </c:extLst>
                  </c:dLbl>
                  <c:dLbl>
                    <c:idx val="5"/>
                    <c:layout>
                      <c:manualLayout>
                        <c:x val="-6.8973519441290182E-2"/>
                        <c:y val="-4.25299673083908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2365590145722755"/>
                            <c:h val="0.12909916454776607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2-FF4A-4F4C-8636-3FBDC488ECEB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'Joonis 9'!#REF!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'Joonis 9'!$E$3:$E$8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25016065.258200001</c:v>
                      </c:pt>
                      <c:pt idx="1">
                        <c:v>23332805.658199999</c:v>
                      </c:pt>
                      <c:pt idx="2">
                        <c:v>25701439.8882</c:v>
                      </c:pt>
                      <c:pt idx="3">
                        <c:v>26802548</c:v>
                      </c:pt>
                      <c:pt idx="4">
                        <c:v>28886643.5</c:v>
                      </c:pt>
                      <c:pt idx="5">
                        <c:v>32662566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FF4A-4F4C-8636-3FBDC488ECE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'Joonis 9'!$F$2</c:f>
              <c:strCache>
                <c:ptCount val="1"/>
                <c:pt idx="0">
                  <c:v>Uute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819444444444444E-3"/>
                  <c:y val="-4.85069444444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4A-4F4C-8636-3FBDC488ECEB}"/>
                </c:ext>
              </c:extLst>
            </c:dLbl>
            <c:dLbl>
              <c:idx val="1"/>
              <c:layout>
                <c:manualLayout>
                  <c:x val="-1.3229166666666707E-2"/>
                  <c:y val="2.6458333333333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4A-4F4C-8636-3FBDC488ECEB}"/>
                </c:ext>
              </c:extLst>
            </c:dLbl>
            <c:dLbl>
              <c:idx val="4"/>
              <c:layout>
                <c:manualLayout>
                  <c:x val="-1.3229166666666828E-2"/>
                  <c:y val="-8.8194444444444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4A-4F4C-8636-3FBDC488ECEB}"/>
                </c:ext>
              </c:extLst>
            </c:dLbl>
            <c:dLbl>
              <c:idx val="5"/>
              <c:layout>
                <c:manualLayout>
                  <c:x val="-1.7638888888889051E-2"/>
                  <c:y val="-1.763888888888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4A-4F4C-8636-3FBDC488EC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'Joonis 9'!#REF!</c:f>
            </c:multiLvlStrRef>
          </c:cat>
          <c:val>
            <c:numRef>
              <c:f>'Joonis 9'!$F$3:$F$8</c:f>
              <c:numCache>
                <c:formatCode>0%</c:formatCode>
                <c:ptCount val="6"/>
                <c:pt idx="0">
                  <c:v>0.10194547998167086</c:v>
                </c:pt>
                <c:pt idx="1">
                  <c:v>0.23609623209046063</c:v>
                </c:pt>
                <c:pt idx="2">
                  <c:v>0.41040953525887214</c:v>
                </c:pt>
                <c:pt idx="3">
                  <c:v>0.34740018001273609</c:v>
                </c:pt>
                <c:pt idx="4">
                  <c:v>0.21081710306702819</c:v>
                </c:pt>
                <c:pt idx="5">
                  <c:v>0.16458823229013911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4A-4F4C-8636-3FBDC488E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75695"/>
        <c:axId val="318319631"/>
      </c:lineChart>
      <c:catAx>
        <c:axId val="13973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73712"/>
        <c:crosses val="autoZero"/>
        <c:auto val="1"/>
        <c:lblAlgn val="ctr"/>
        <c:lblOffset val="100"/>
        <c:noMultiLvlLbl val="0"/>
      </c:catAx>
      <c:valAx>
        <c:axId val="139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Väljamaksete maht (mln</a:t>
                </a:r>
                <a:r>
                  <a:rPr lang="et-EE" sz="900" baseline="0"/>
                  <a:t> EUR</a:t>
                </a:r>
                <a:r>
                  <a:rPr lang="et-EE" sz="900"/>
                  <a:t>)</a:t>
                </a:r>
              </a:p>
            </c:rich>
          </c:tx>
          <c:layout>
            <c:manualLayout>
              <c:xMode val="edge"/>
              <c:yMode val="edge"/>
              <c:x val="3.3770833333333339E-3"/>
              <c:y val="0.14367006543821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69136"/>
        <c:crosses val="autoZero"/>
        <c:crossBetween val="between"/>
        <c:majorUnit val="20000000"/>
        <c:dispUnits>
          <c:builtInUnit val="millions"/>
        </c:dispUnits>
      </c:valAx>
      <c:valAx>
        <c:axId val="318319631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Alustavate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grantide osakaal (%)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8875695"/>
        <c:crosses val="max"/>
        <c:crossBetween val="between"/>
      </c:valAx>
      <c:catAx>
        <c:axId val="238875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1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657291666666671E-2"/>
          <c:y val="0.83736060272960322"/>
          <c:w val="0.79304652777777795"/>
          <c:h val="0.13661845963561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TTÜ</a:t>
            </a:r>
          </a:p>
        </c:rich>
      </c:tx>
      <c:layout>
        <c:manualLayout>
          <c:xMode val="edge"/>
          <c:yMode val="edge"/>
          <c:x val="0.20880381944444446"/>
          <c:y val="2.6458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8862951388888888"/>
          <c:y val="0.13244486515041776"/>
          <c:w val="0.64489687500000004"/>
          <c:h val="0.6279505844516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9'!$D$2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13040486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E5-4ECF-AF6C-0583DFE676F8}"/>
                </c:ext>
              </c:extLst>
            </c:dLbl>
            <c:dLbl>
              <c:idx val="4"/>
              <c:layout>
                <c:manualLayout>
                  <c:x val="-9.2529869505095781E-17"/>
                  <c:y val="0.10316359699457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E5-4ECF-AF6C-0583DFE676F8}"/>
                </c:ext>
              </c:extLst>
            </c:dLbl>
            <c:dLbl>
              <c:idx val="5"/>
              <c:layout>
                <c:manualLayout>
                  <c:x val="0"/>
                  <c:y val="0.14030249191262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E5-4ECF-AF6C-0583DFE676F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9'!$B$9:$B$14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9'!$D$9:$D$14</c:f>
              <c:numCache>
                <c:formatCode>#,##0</c:formatCode>
                <c:ptCount val="6"/>
                <c:pt idx="0">
                  <c:v>7114212</c:v>
                </c:pt>
                <c:pt idx="1">
                  <c:v>6532672</c:v>
                </c:pt>
                <c:pt idx="2">
                  <c:v>3965836</c:v>
                </c:pt>
                <c:pt idx="3">
                  <c:v>4915310</c:v>
                </c:pt>
                <c:pt idx="4">
                  <c:v>7548135</c:v>
                </c:pt>
                <c:pt idx="5">
                  <c:v>8792600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E5-4ECF-AF6C-0583DFE676F8}"/>
            </c:ext>
          </c:extLst>
        </c:ser>
        <c:ser>
          <c:idx val="0"/>
          <c:order val="1"/>
          <c:tx>
            <c:strRef>
              <c:f>'Joonis 9'!$C$2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9'!$B$9:$B$14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9'!$C$9:$C$14</c:f>
              <c:numCache>
                <c:formatCode>#,##0</c:formatCode>
                <c:ptCount val="6"/>
                <c:pt idx="0">
                  <c:v>491544</c:v>
                </c:pt>
                <c:pt idx="1">
                  <c:v>1337808</c:v>
                </c:pt>
                <c:pt idx="2">
                  <c:v>3974168</c:v>
                </c:pt>
                <c:pt idx="3">
                  <c:v>3375260</c:v>
                </c:pt>
                <c:pt idx="4">
                  <c:v>1541175</c:v>
                </c:pt>
                <c:pt idx="5">
                  <c:v>2368120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E5-4ECF-AF6C-0583DFE676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97369136"/>
        <c:axId val="13973737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69136"/>
        <c:axId val="139737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9'!$E$2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9.836701388888891E-2"/>
                        <c:y val="-8.423003472222222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4421979166666668"/>
                            <c:h val="0.14104513888888887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05E5-4ECF-AF6C-0583DFE676F8}"/>
                      </c:ext>
                    </c:extLst>
                  </c:dLbl>
                  <c:dLbl>
                    <c:idx val="1"/>
                    <c:layout>
                      <c:manualLayout>
                        <c:x val="-8.5775347222222229E-2"/>
                        <c:y val="-6.303072916666666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3222569444444443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C-05E5-4ECF-AF6C-0583DFE676F8}"/>
                      </c:ext>
                    </c:extLst>
                  </c:dLbl>
                  <c:dLbl>
                    <c:idx val="2"/>
                    <c:layout>
                      <c:manualLayout>
                        <c:x val="-8.9547569444444447E-2"/>
                        <c:y val="-1.950017361111111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4104513888888887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05E5-4ECF-AF6C-0583DFE676F8}"/>
                      </c:ext>
                    </c:extLst>
                  </c:dLbl>
                  <c:dLbl>
                    <c:idx val="3"/>
                    <c:layout>
                      <c:manualLayout>
                        <c:x val="-7.7248611111111115E-2"/>
                        <c:y val="-7.1284027777777814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05E5-4ECF-AF6C-0583DFE676F8}"/>
                      </c:ext>
                    </c:extLst>
                  </c:dLbl>
                  <c:dLbl>
                    <c:idx val="4"/>
                    <c:layout>
                      <c:manualLayout>
                        <c:x val="-8.798020833333349E-2"/>
                        <c:y val="-7.626006944444442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05E5-4ECF-AF6C-0583DFE676F8}"/>
                      </c:ext>
                    </c:extLst>
                  </c:dLbl>
                  <c:dLbl>
                    <c:idx val="5"/>
                    <c:layout>
                      <c:manualLayout>
                        <c:x val="-7.6318402777777933E-2"/>
                        <c:y val="-3.4683680555555554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05E5-4ECF-AF6C-0583DFE676F8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'Joonis 9'!#REF!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'Joonis 9'!$E$9:$E$14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7605756</c:v>
                      </c:pt>
                      <c:pt idx="1">
                        <c:v>7870480</c:v>
                      </c:pt>
                      <c:pt idx="2">
                        <c:v>7940004</c:v>
                      </c:pt>
                      <c:pt idx="3">
                        <c:v>8290570</c:v>
                      </c:pt>
                      <c:pt idx="4">
                        <c:v>9089310</c:v>
                      </c:pt>
                      <c:pt idx="5">
                        <c:v>11160720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05E5-4ECF-AF6C-0583DFE676F8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'Joonis 9'!$F$2</c:f>
              <c:strCache>
                <c:ptCount val="1"/>
                <c:pt idx="0">
                  <c:v>Uute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09722222222222E-3"/>
                  <c:y val="-5.732638888888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E5-4ECF-AF6C-0583DFE676F8}"/>
                </c:ext>
              </c:extLst>
            </c:dLbl>
            <c:dLbl>
              <c:idx val="1"/>
              <c:layout>
                <c:manualLayout>
                  <c:x val="-2.2048611111111151E-2"/>
                  <c:y val="-2.2048611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E5-4ECF-AF6C-0583DFE676F8}"/>
                </c:ext>
              </c:extLst>
            </c:dLbl>
            <c:dLbl>
              <c:idx val="3"/>
              <c:layout>
                <c:manualLayout>
                  <c:x val="-4.4097222222222225E-2"/>
                  <c:y val="-3.96875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E5-4ECF-AF6C-0583DFE676F8}"/>
                </c:ext>
              </c:extLst>
            </c:dLbl>
            <c:dLbl>
              <c:idx val="4"/>
              <c:layout>
                <c:manualLayout>
                  <c:x val="-2.6458333333333414E-2"/>
                  <c:y val="-2.6458333333333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E5-4ECF-AF6C-0583DFE676F8}"/>
                </c:ext>
              </c:extLst>
            </c:dLbl>
            <c:dLbl>
              <c:idx val="5"/>
              <c:layout>
                <c:manualLayout>
                  <c:x val="-8.8194444444446053E-3"/>
                  <c:y val="-3.96875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E5-4ECF-AF6C-0583DFE67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9'!$B$9:$B$14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9'!$F$9:$F$14</c:f>
              <c:numCache>
                <c:formatCode>0%</c:formatCode>
                <c:ptCount val="6"/>
                <c:pt idx="0">
                  <c:v>6.4627894978487352E-2</c:v>
                </c:pt>
                <c:pt idx="1">
                  <c:v>0.1699779428954778</c:v>
                </c:pt>
                <c:pt idx="2">
                  <c:v>0.5005246848742142</c:v>
                </c:pt>
                <c:pt idx="3">
                  <c:v>0.40712037893655079</c:v>
                </c:pt>
                <c:pt idx="4">
                  <c:v>0.16955907544137014</c:v>
                </c:pt>
                <c:pt idx="5">
                  <c:v>0.21218344336207701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5E5-4ECF-AF6C-0583DFE67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75695"/>
        <c:axId val="318319631"/>
      </c:lineChart>
      <c:catAx>
        <c:axId val="13973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73712"/>
        <c:crosses val="autoZero"/>
        <c:auto val="1"/>
        <c:lblAlgn val="ctr"/>
        <c:lblOffset val="100"/>
        <c:noMultiLvlLbl val="0"/>
      </c:catAx>
      <c:valAx>
        <c:axId val="139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Väljamaksete maht</a:t>
                </a:r>
                <a:r>
                  <a:rPr lang="et-EE" sz="900" baseline="0"/>
                  <a:t> (mln EUR)</a:t>
                </a:r>
                <a:endParaRPr lang="et-EE" sz="900"/>
              </a:p>
            </c:rich>
          </c:tx>
          <c:layout>
            <c:manualLayout>
              <c:xMode val="edge"/>
              <c:yMode val="edge"/>
              <c:x val="1.6606249999999999E-2"/>
              <c:y val="0.13678159722222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69136"/>
        <c:crosses val="autoZero"/>
        <c:crossBetween val="between"/>
        <c:dispUnits>
          <c:builtInUnit val="millions"/>
        </c:dispUnits>
      </c:valAx>
      <c:valAx>
        <c:axId val="3183196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Alustavate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grantide osakaal (%)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8875695"/>
        <c:crosses val="max"/>
        <c:crossBetween val="between"/>
      </c:valAx>
      <c:catAx>
        <c:axId val="238875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1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789236111111106E-2"/>
          <c:y val="0.83736060272960322"/>
          <c:w val="0.89887986111111107"/>
          <c:h val="0.13661845963561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TLÜ</a:t>
            </a:r>
          </a:p>
        </c:rich>
      </c:tx>
      <c:layout>
        <c:manualLayout>
          <c:xMode val="edge"/>
          <c:yMode val="edge"/>
          <c:x val="0.14882048611111112"/>
          <c:y val="1.32291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217118055555554"/>
          <c:y val="0.13244497947256784"/>
          <c:w val="0.67135520833333329"/>
          <c:h val="0.6279505844516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9'!$D$2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7771614316962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84-4EE2-8CF8-495704062D4A}"/>
                </c:ext>
              </c:extLst>
            </c:dLbl>
            <c:dLbl>
              <c:idx val="1"/>
              <c:layout>
                <c:manualLayout>
                  <c:x val="0"/>
                  <c:y val="5.364507043717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84-4EE2-8CF8-495704062D4A}"/>
                </c:ext>
              </c:extLst>
            </c:dLbl>
            <c:dLbl>
              <c:idx val="2"/>
              <c:layout>
                <c:manualLayout>
                  <c:x val="0"/>
                  <c:y val="6.602470207652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84-4EE2-8CF8-495704062D4A}"/>
                </c:ext>
              </c:extLst>
            </c:dLbl>
            <c:dLbl>
              <c:idx val="5"/>
              <c:layout>
                <c:manualLayout>
                  <c:x val="4.2253910067043977E-3"/>
                  <c:y val="-4.863320028805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84-4EE2-8CF8-495704062D4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9'!$B$15:$B$20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9'!$D$15:$D$20</c:f>
              <c:numCache>
                <c:formatCode>#,##0</c:formatCode>
                <c:ptCount val="6"/>
                <c:pt idx="0">
                  <c:v>1603866</c:v>
                </c:pt>
                <c:pt idx="1">
                  <c:v>1577249</c:v>
                </c:pt>
                <c:pt idx="2">
                  <c:v>1434713</c:v>
                </c:pt>
                <c:pt idx="3">
                  <c:v>1125640</c:v>
                </c:pt>
                <c:pt idx="4">
                  <c:v>1652830</c:v>
                </c:pt>
                <c:pt idx="5">
                  <c:v>1713750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4-4EE2-8CF8-495704062D4A}"/>
            </c:ext>
          </c:extLst>
        </c:ser>
        <c:ser>
          <c:idx val="0"/>
          <c:order val="1"/>
          <c:tx>
            <c:strRef>
              <c:f>'Joonis 9'!$C$2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9'!$B$15:$B$20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9'!$C$15:$C$20</c:f>
              <c:numCache>
                <c:formatCode>#,##0</c:formatCode>
                <c:ptCount val="6"/>
                <c:pt idx="0">
                  <c:v>325630</c:v>
                </c:pt>
                <c:pt idx="1">
                  <c:v>363125</c:v>
                </c:pt>
                <c:pt idx="2">
                  <c:v>237440</c:v>
                </c:pt>
                <c:pt idx="3">
                  <c:v>761375</c:v>
                </c:pt>
                <c:pt idx="4">
                  <c:v>570437</c:v>
                </c:pt>
                <c:pt idx="5">
                  <c:v>298824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84-4EE2-8CF8-495704062D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97369136"/>
        <c:axId val="13973737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69136"/>
        <c:axId val="139737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9'!$E$2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9.4275963669005411E-2"/>
                        <c:y val="-5.711548029058265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78099532246"/>
                            <c:h val="0.142357233863279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6C84-4EE2-8CF8-495704062D4A}"/>
                      </c:ext>
                    </c:extLst>
                  </c:dLbl>
                  <c:dLbl>
                    <c:idx val="1"/>
                    <c:layout>
                      <c:manualLayout>
                        <c:x val="-9.1752352557894365E-2"/>
                        <c:y val="-5.283471930061982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78099532246"/>
                            <c:h val="0.16087083917653813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6C84-4EE2-8CF8-495704062D4A}"/>
                      </c:ext>
                    </c:extLst>
                  </c:dLbl>
                  <c:dLbl>
                    <c:idx val="2"/>
                    <c:layout>
                      <c:manualLayout>
                        <c:x val="-9.4594791666666664E-2"/>
                        <c:y val="-8.4796180555555559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6C84-4EE2-8CF8-495704062D4A}"/>
                      </c:ext>
                    </c:extLst>
                  </c:dLbl>
                  <c:dLbl>
                    <c:idx val="3"/>
                    <c:layout>
                      <c:manualLayout>
                        <c:x val="-8.2295486111111191E-2"/>
                        <c:y val="-1.546250000000000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78159722222222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0-6C84-4EE2-8CF8-495704062D4A}"/>
                      </c:ext>
                    </c:extLst>
                  </c:dLbl>
                  <c:dLbl>
                    <c:idx val="4"/>
                    <c:layout>
                      <c:manualLayout>
                        <c:x val="-8.9866319444444523E-2"/>
                        <c:y val="-6.90791666666666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1-6C84-4EE2-8CF8-495704062D4A}"/>
                      </c:ext>
                    </c:extLst>
                  </c:dLbl>
                  <c:dLbl>
                    <c:idx val="5"/>
                    <c:layout>
                      <c:manualLayout>
                        <c:x val="-9.8367013888889049E-2"/>
                        <c:y val="-6.274756944444444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2-6C84-4EE2-8CF8-495704062D4A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'Joonis 9'!#REF!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'Joonis 9'!$E$15:$E$20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1929496</c:v>
                      </c:pt>
                      <c:pt idx="1">
                        <c:v>1940374</c:v>
                      </c:pt>
                      <c:pt idx="2">
                        <c:v>1672153</c:v>
                      </c:pt>
                      <c:pt idx="3">
                        <c:v>1887015</c:v>
                      </c:pt>
                      <c:pt idx="4">
                        <c:v>2223267</c:v>
                      </c:pt>
                      <c:pt idx="5">
                        <c:v>2012574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6C84-4EE2-8CF8-495704062D4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'Joonis 9'!$F$2</c:f>
              <c:strCache>
                <c:ptCount val="1"/>
                <c:pt idx="0">
                  <c:v>Uute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638888888888888E-2"/>
                  <c:y val="-2.2048611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84-4EE2-8CF8-495704062D4A}"/>
                </c:ext>
              </c:extLst>
            </c:dLbl>
            <c:dLbl>
              <c:idx val="1"/>
              <c:layout>
                <c:manualLayout>
                  <c:x val="-8.819444444444444E-3"/>
                  <c:y val="-8.0843973490926958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84-4EE2-8CF8-495704062D4A}"/>
                </c:ext>
              </c:extLst>
            </c:dLbl>
            <c:dLbl>
              <c:idx val="2"/>
              <c:layout>
                <c:manualLayout>
                  <c:x val="-1.322916666666674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84-4EE2-8CF8-495704062D4A}"/>
                </c:ext>
              </c:extLst>
            </c:dLbl>
            <c:dLbl>
              <c:idx val="3"/>
              <c:layout>
                <c:manualLayout>
                  <c:x val="-2.6458333333333414E-2"/>
                  <c:y val="-2.6458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84-4EE2-8CF8-495704062D4A}"/>
                </c:ext>
              </c:extLst>
            </c:dLbl>
            <c:dLbl>
              <c:idx val="4"/>
              <c:layout>
                <c:manualLayout>
                  <c:x val="-8.819444444444444E-3"/>
                  <c:y val="-4.40972222222230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84-4EE2-8CF8-495704062D4A}"/>
                </c:ext>
              </c:extLst>
            </c:dLbl>
            <c:dLbl>
              <c:idx val="5"/>
              <c:layout>
                <c:manualLayout>
                  <c:x val="-2.2048611111111272E-2"/>
                  <c:y val="-1.32291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84-4EE2-8CF8-495704062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9'!$B$15:$B$20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9'!$F$15:$F$20</c:f>
              <c:numCache>
                <c:formatCode>0%</c:formatCode>
                <c:ptCount val="6"/>
                <c:pt idx="0">
                  <c:v>0.16876427834004321</c:v>
                </c:pt>
                <c:pt idx="1">
                  <c:v>0.1871417572076311</c:v>
                </c:pt>
                <c:pt idx="2">
                  <c:v>0.14199657567220225</c:v>
                </c:pt>
                <c:pt idx="3">
                  <c:v>0.4034811593972491</c:v>
                </c:pt>
                <c:pt idx="4">
                  <c:v>0.25657602078382846</c:v>
                </c:pt>
                <c:pt idx="5">
                  <c:v>0.14847851557259509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84-4EE2-8CF8-495704062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75695"/>
        <c:axId val="318319631"/>
      </c:lineChart>
      <c:catAx>
        <c:axId val="13973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73712"/>
        <c:crosses val="autoZero"/>
        <c:auto val="1"/>
        <c:lblAlgn val="ctr"/>
        <c:lblOffset val="100"/>
        <c:noMultiLvlLbl val="0"/>
      </c:catAx>
      <c:valAx>
        <c:axId val="139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Väljamaksete maht</a:t>
                </a:r>
                <a:r>
                  <a:rPr lang="et-EE" sz="900" baseline="0"/>
                  <a:t> (mln EUR)</a:t>
                </a:r>
                <a:endParaRPr lang="et-EE" sz="900"/>
              </a:p>
            </c:rich>
          </c:tx>
          <c:layout>
            <c:manualLayout>
              <c:xMode val="edge"/>
              <c:yMode val="edge"/>
              <c:x val="3.3770833333333339E-3"/>
              <c:y val="0.1651971115132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69136"/>
        <c:crosses val="autoZero"/>
        <c:crossBetween val="between"/>
        <c:dispUnits>
          <c:builtInUnit val="millions"/>
        </c:dispUnits>
      </c:valAx>
      <c:valAx>
        <c:axId val="318319631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Alustavate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grantide osakaal (%)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8875695"/>
        <c:crosses val="max"/>
        <c:crossBetween val="between"/>
        <c:majorUnit val="0.1"/>
      </c:valAx>
      <c:catAx>
        <c:axId val="238875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1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263541666666673E-2"/>
          <c:y val="0.82980766826586327"/>
          <c:w val="0.76978541666666667"/>
          <c:h val="0.14409278559907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EMÜ</a:t>
            </a:r>
          </a:p>
        </c:rich>
      </c:tx>
      <c:layout>
        <c:manualLayout>
          <c:xMode val="edge"/>
          <c:yMode val="edge"/>
          <c:x val="0.15568888888888888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217118055555554"/>
          <c:y val="0.13244497947256784"/>
          <c:w val="0.6625357638888888"/>
          <c:h val="0.6279505844516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9'!$D$2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1898158196745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9-4AC5-8553-B8254BC54F1A}"/>
                </c:ext>
              </c:extLst>
            </c:dLbl>
            <c:dLbl>
              <c:idx val="1"/>
              <c:layout>
                <c:manualLayout>
                  <c:x val="0"/>
                  <c:y val="7.7136805555555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9-4AC5-8553-B8254BC54F1A}"/>
                </c:ext>
              </c:extLst>
            </c:dLbl>
            <c:dLbl>
              <c:idx val="5"/>
              <c:layout>
                <c:manualLayout>
                  <c:x val="0"/>
                  <c:y val="-7.015124595631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9-4AC5-8553-B8254BC54F1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9'!$B$21:$B$26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9'!$D$21:$D$26</c:f>
              <c:numCache>
                <c:formatCode>#,##0</c:formatCode>
                <c:ptCount val="6"/>
                <c:pt idx="0">
                  <c:v>2323542</c:v>
                </c:pt>
                <c:pt idx="1">
                  <c:v>1753629</c:v>
                </c:pt>
                <c:pt idx="2">
                  <c:v>1442120</c:v>
                </c:pt>
                <c:pt idx="3">
                  <c:v>1956950</c:v>
                </c:pt>
                <c:pt idx="4">
                  <c:v>2486990</c:v>
                </c:pt>
                <c:pt idx="5">
                  <c:v>3621100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9-4AC5-8553-B8254BC54F1A}"/>
            </c:ext>
          </c:extLst>
        </c:ser>
        <c:ser>
          <c:idx val="0"/>
          <c:order val="1"/>
          <c:tx>
            <c:strRef>
              <c:f>'Joonis 9'!$C$2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2.88858071584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9-4AC5-8553-B8254BC54F1A}"/>
                </c:ext>
              </c:extLst>
            </c:dLbl>
            <c:dLbl>
              <c:idx val="2"/>
              <c:layout>
                <c:manualLayout>
                  <c:x val="0"/>
                  <c:y val="-3.7515624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F9-4AC5-8553-B8254BC54F1A}"/>
                </c:ext>
              </c:extLst>
            </c:dLbl>
            <c:dLbl>
              <c:idx val="4"/>
              <c:layout>
                <c:manualLayout>
                  <c:x val="2.5235710477647488E-3"/>
                  <c:y val="-4.1265438797830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9-4AC5-8553-B8254BC54F1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9'!$B$21:$B$26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9'!$C$21:$C$26</c:f>
              <c:numCache>
                <c:formatCode>#,##0</c:formatCode>
                <c:ptCount val="6"/>
                <c:pt idx="0">
                  <c:v>212495</c:v>
                </c:pt>
                <c:pt idx="1">
                  <c:v>505050</c:v>
                </c:pt>
                <c:pt idx="2">
                  <c:v>1278340</c:v>
                </c:pt>
                <c:pt idx="3">
                  <c:v>1479500</c:v>
                </c:pt>
                <c:pt idx="4">
                  <c:v>1135625</c:v>
                </c:pt>
                <c:pt idx="5">
                  <c:v>630284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F9-4AC5-8553-B8254BC54F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97369136"/>
        <c:axId val="13973737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69136"/>
        <c:axId val="139737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9'!$E$2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7.9771875000000034E-2"/>
                        <c:y val="-7.789861111111115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78F9-4AC5-8553-B8254BC54F1A}"/>
                      </c:ext>
                    </c:extLst>
                  </c:dLbl>
                  <c:dLbl>
                    <c:idx val="1"/>
                    <c:layout>
                      <c:manualLayout>
                        <c:x val="-8.4500347222222216E-2"/>
                        <c:y val="-7.789843750000000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366354166666666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78F9-4AC5-8553-B8254BC54F1A}"/>
                      </c:ext>
                    </c:extLst>
                  </c:dLbl>
                  <c:dLbl>
                    <c:idx val="2"/>
                    <c:layout>
                      <c:manualLayout>
                        <c:x val="-7.9771875000000006E-2"/>
                        <c:y val="-8.892291666666667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78F9-4AC5-8553-B8254BC54F1A}"/>
                      </c:ext>
                    </c:extLst>
                  </c:dLbl>
                  <c:dLbl>
                    <c:idx val="3"/>
                    <c:layout>
                      <c:manualLayout>
                        <c:x val="-8.0409375000000005E-2"/>
                        <c:y val="6.614409722222222E-3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366354166666666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0-78F9-4AC5-8553-B8254BC54F1A}"/>
                      </c:ext>
                    </c:extLst>
                  </c:dLbl>
                  <c:dLbl>
                    <c:idx val="4"/>
                    <c:layout>
                      <c:manualLayout>
                        <c:x val="-8.9547569444444447E-2"/>
                        <c:y val="-5.392812500000002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1-78F9-4AC5-8553-B8254BC54F1A}"/>
                      </c:ext>
                    </c:extLst>
                  </c:dLbl>
                  <c:dLbl>
                    <c:idx val="5"/>
                    <c:layout>
                      <c:manualLayout>
                        <c:x val="-9.2389930555555555E-2"/>
                        <c:y val="-5.669930555555555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2-78F9-4AC5-8553-B8254BC54F1A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'Joonis 9'!#REF!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'Joonis 9'!$E$21:$E$26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2536037</c:v>
                      </c:pt>
                      <c:pt idx="1">
                        <c:v>2258679</c:v>
                      </c:pt>
                      <c:pt idx="2">
                        <c:v>2720460</c:v>
                      </c:pt>
                      <c:pt idx="3">
                        <c:v>3436450</c:v>
                      </c:pt>
                      <c:pt idx="4">
                        <c:v>3622615</c:v>
                      </c:pt>
                      <c:pt idx="5">
                        <c:v>4251384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78F9-4AC5-8553-B8254BC54F1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'Joonis 9'!$F$2</c:f>
              <c:strCache>
                <c:ptCount val="1"/>
                <c:pt idx="0">
                  <c:v>Uute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63888888888893E-2"/>
                  <c:y val="-1.3229166666666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9-4AC5-8553-B8254BC54F1A}"/>
                </c:ext>
              </c:extLst>
            </c:dLbl>
            <c:dLbl>
              <c:idx val="1"/>
              <c:layout>
                <c:manualLayout>
                  <c:x val="-1.763888888888893E-2"/>
                  <c:y val="1.763888888888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9-4AC5-8553-B8254BC54F1A}"/>
                </c:ext>
              </c:extLst>
            </c:dLbl>
            <c:dLbl>
              <c:idx val="2"/>
              <c:layout>
                <c:manualLayout>
                  <c:x val="-1.3229166666666667E-2"/>
                  <c:y val="-1.3229166666666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F9-4AC5-8553-B8254BC54F1A}"/>
                </c:ext>
              </c:extLst>
            </c:dLbl>
            <c:dLbl>
              <c:idx val="4"/>
              <c:layout>
                <c:manualLayout>
                  <c:x val="-2.6458333333333334E-2"/>
                  <c:y val="-4.0421986745463479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F9-4AC5-8553-B8254BC54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9'!$B$21:$B$26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9'!$F$21:$F$26</c:f>
              <c:numCache>
                <c:formatCode>0%</c:formatCode>
                <c:ptCount val="6"/>
                <c:pt idx="0">
                  <c:v>8.3790181294673541E-2</c:v>
                </c:pt>
                <c:pt idx="1">
                  <c:v>0.22360415092184413</c:v>
                </c:pt>
                <c:pt idx="2">
                  <c:v>0.46989847305235144</c:v>
                </c:pt>
                <c:pt idx="3">
                  <c:v>0.43053150780602073</c:v>
                </c:pt>
                <c:pt idx="4">
                  <c:v>0.31348211167899431</c:v>
                </c:pt>
                <c:pt idx="5">
                  <c:v>0.14825383922035743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F9-4AC5-8553-B8254BC54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75695"/>
        <c:axId val="318319631"/>
      </c:lineChart>
      <c:catAx>
        <c:axId val="13973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73712"/>
        <c:crosses val="autoZero"/>
        <c:auto val="1"/>
        <c:lblAlgn val="ctr"/>
        <c:lblOffset val="100"/>
        <c:noMultiLvlLbl val="0"/>
      </c:catAx>
      <c:valAx>
        <c:axId val="139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Väljamaksete maht (mln EUR)</a:t>
                </a:r>
              </a:p>
            </c:rich>
          </c:tx>
          <c:layout>
            <c:manualLayout>
              <c:xMode val="edge"/>
              <c:yMode val="edge"/>
              <c:x val="1.219636102842021E-2"/>
              <c:y val="0.21739615664407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69136"/>
        <c:crosses val="autoZero"/>
        <c:crossBetween val="between"/>
        <c:dispUnits>
          <c:builtInUnit val="millions"/>
        </c:dispUnits>
      </c:valAx>
      <c:valAx>
        <c:axId val="3183196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Alustavate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grantide osakaal (%)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8875695"/>
        <c:crosses val="max"/>
        <c:crossBetween val="between"/>
        <c:majorUnit val="0.1"/>
      </c:valAx>
      <c:catAx>
        <c:axId val="238875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1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263541666666673E-2"/>
          <c:y val="0.82980766826586327"/>
          <c:w val="0.78742430555555554"/>
          <c:h val="0.14409278559907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KBFI</a:t>
            </a:r>
          </a:p>
        </c:rich>
      </c:tx>
      <c:layout>
        <c:manualLayout>
          <c:xMode val="edge"/>
          <c:yMode val="edge"/>
          <c:x val="0.16008749999999999"/>
          <c:y val="1.32291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3571284722222224"/>
          <c:y val="0.13244497947256784"/>
          <c:w val="0.68458437500000002"/>
          <c:h val="0.6279505844516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9'!$D$2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53919826776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B-4F7E-9714-2ABEF9269797}"/>
                </c:ext>
              </c:extLst>
            </c:dLbl>
            <c:dLbl>
              <c:idx val="1"/>
              <c:layout>
                <c:manualLayout>
                  <c:x val="-2.523611111111111E-3"/>
                  <c:y val="0.120830208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B-4F7E-9714-2ABEF9269797}"/>
                </c:ext>
              </c:extLst>
            </c:dLbl>
            <c:dLbl>
              <c:idx val="3"/>
              <c:layout>
                <c:manualLayout>
                  <c:x val="0"/>
                  <c:y val="5.3645070437179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B-4F7E-9714-2ABEF9269797}"/>
                </c:ext>
              </c:extLst>
            </c:dLbl>
            <c:dLbl>
              <c:idx val="4"/>
              <c:layout>
                <c:manualLayout>
                  <c:x val="0"/>
                  <c:y val="-8.45791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B-4F7E-9714-2ABEF9269797}"/>
                </c:ext>
              </c:extLst>
            </c:dLbl>
            <c:dLbl>
              <c:idx val="5"/>
              <c:layout>
                <c:manualLayout>
                  <c:x val="4.4097222222220607E-3"/>
                  <c:y val="-6.085902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B-4F7E-9714-2ABEF92697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9'!$B$27:$B$32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9'!$D$27:$D$32</c:f>
              <c:numCache>
                <c:formatCode>#,##0</c:formatCode>
                <c:ptCount val="6"/>
                <c:pt idx="0">
                  <c:v>2088319</c:v>
                </c:pt>
                <c:pt idx="1">
                  <c:v>2220792</c:v>
                </c:pt>
                <c:pt idx="2">
                  <c:v>1273242</c:v>
                </c:pt>
                <c:pt idx="3">
                  <c:v>2420127</c:v>
                </c:pt>
                <c:pt idx="4">
                  <c:v>2651615</c:v>
                </c:pt>
                <c:pt idx="5">
                  <c:v>2789750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FB-4F7E-9714-2ABEF9269797}"/>
            </c:ext>
          </c:extLst>
        </c:ser>
        <c:ser>
          <c:idx val="0"/>
          <c:order val="1"/>
          <c:tx>
            <c:strRef>
              <c:f>'Joonis 9'!$C$2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9'!$B$27:$B$32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9'!$C$27:$C$32</c:f>
              <c:numCache>
                <c:formatCode>#,##0</c:formatCode>
                <c:ptCount val="6"/>
                <c:pt idx="0">
                  <c:v>281250</c:v>
                </c:pt>
                <c:pt idx="1">
                  <c:v>505313</c:v>
                </c:pt>
                <c:pt idx="2">
                  <c:v>1592145</c:v>
                </c:pt>
                <c:pt idx="3">
                  <c:v>712735</c:v>
                </c:pt>
                <c:pt idx="4">
                  <c:v>466875</c:v>
                </c:pt>
                <c:pt idx="5">
                  <c:v>599200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FB-4F7E-9714-2ABEF92697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97369136"/>
        <c:axId val="13973737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69136"/>
        <c:axId val="139737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9'!$E$2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9.8685763888888903E-2"/>
                        <c:y val="-7.846493055555556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78159722222222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14FB-4F7E-9714-2ABEF9269797}"/>
                      </c:ext>
                    </c:extLst>
                  </c:dLbl>
                  <c:dLbl>
                    <c:idx val="1"/>
                    <c:layout>
                      <c:manualLayout>
                        <c:x val="-8.9228819444444482E-2"/>
                        <c:y val="-7.846493055555556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78159722222222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14FB-4F7E-9714-2ABEF9269797}"/>
                      </c:ext>
                    </c:extLst>
                  </c:dLbl>
                  <c:dLbl>
                    <c:idx val="2"/>
                    <c:layout>
                      <c:manualLayout>
                        <c:x val="-9.4594791666666664E-2"/>
                        <c:y val="-5.449461805555555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3222569444444443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14FB-4F7E-9714-2ABEF9269797}"/>
                      </c:ext>
                    </c:extLst>
                  </c:dLbl>
                  <c:dLbl>
                    <c:idx val="3"/>
                    <c:layout>
                      <c:manualLayout>
                        <c:x val="-8.954756944444453E-2"/>
                        <c:y val="-4.980156250000002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3222569444444443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0-14FB-4F7E-9714-2ABEF9269797}"/>
                      </c:ext>
                    </c:extLst>
                  </c:dLbl>
                  <c:dLbl>
                    <c:idx val="4"/>
                    <c:layout>
                      <c:manualLayout>
                        <c:x val="-8.4819097222222223E-2"/>
                        <c:y val="-6.523576388888889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1-14FB-4F7E-9714-2ABEF9269797}"/>
                      </c:ext>
                    </c:extLst>
                  </c:dLbl>
                  <c:dLbl>
                    <c:idx val="5"/>
                    <c:layout>
                      <c:manualLayout>
                        <c:x val="-8.9547743055555559E-2"/>
                        <c:y val="-7.625989583333332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6185868055555552"/>
                            <c:h val="0.14104513888888887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2-14FB-4F7E-9714-2ABEF9269797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'Joonis 9'!#REF!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'Joonis 9'!$E$27:$E$32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2369569</c:v>
                      </c:pt>
                      <c:pt idx="1">
                        <c:v>2726105</c:v>
                      </c:pt>
                      <c:pt idx="2">
                        <c:v>2865387</c:v>
                      </c:pt>
                      <c:pt idx="3">
                        <c:v>3132862</c:v>
                      </c:pt>
                      <c:pt idx="4">
                        <c:v>3118490</c:v>
                      </c:pt>
                      <c:pt idx="5">
                        <c:v>3388950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14FB-4F7E-9714-2ABEF9269797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'Joonis 9'!$F$2</c:f>
              <c:strCache>
                <c:ptCount val="1"/>
                <c:pt idx="0">
                  <c:v>Uute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048611111111113E-2"/>
                  <c:y val="-2.6458333333333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FB-4F7E-9714-2ABEF9269797}"/>
                </c:ext>
              </c:extLst>
            </c:dLbl>
            <c:dLbl>
              <c:idx val="1"/>
              <c:layout>
                <c:manualLayout>
                  <c:x val="-1.3229166666666667E-2"/>
                  <c:y val="-8.8194444444445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B-4F7E-9714-2ABEF9269797}"/>
                </c:ext>
              </c:extLst>
            </c:dLbl>
            <c:dLbl>
              <c:idx val="3"/>
              <c:layout>
                <c:manualLayout>
                  <c:x val="-1.3229166666666747E-2"/>
                  <c:y val="1.32291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B-4F7E-9714-2ABEF9269797}"/>
                </c:ext>
              </c:extLst>
            </c:dLbl>
            <c:dLbl>
              <c:idx val="4"/>
              <c:layout>
                <c:manualLayout>
                  <c:x val="-1.3229166666666747E-2"/>
                  <c:y val="2.6458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FB-4F7E-9714-2ABEF9269797}"/>
                </c:ext>
              </c:extLst>
            </c:dLbl>
            <c:dLbl>
              <c:idx val="5"/>
              <c:layout>
                <c:manualLayout>
                  <c:x val="-4.409722222222222E-3"/>
                  <c:y val="2.2048611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FB-4F7E-9714-2ABEF92697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9'!$B$27:$B$32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9'!$F$27:$F$32</c:f>
              <c:numCache>
                <c:formatCode>0%</c:formatCode>
                <c:ptCount val="6"/>
                <c:pt idx="0">
                  <c:v>0.11869247107807369</c:v>
                </c:pt>
                <c:pt idx="1">
                  <c:v>0.18536079864862137</c:v>
                </c:pt>
                <c:pt idx="2">
                  <c:v>0.55564745704506935</c:v>
                </c:pt>
                <c:pt idx="3">
                  <c:v>0.22750283925688397</c:v>
                </c:pt>
                <c:pt idx="4">
                  <c:v>0.14971187978797432</c:v>
                </c:pt>
                <c:pt idx="5">
                  <c:v>0.17680992637837678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4FB-4F7E-9714-2ABEF926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75695"/>
        <c:axId val="318319631"/>
      </c:lineChart>
      <c:catAx>
        <c:axId val="13973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73712"/>
        <c:crosses val="autoZero"/>
        <c:auto val="1"/>
        <c:lblAlgn val="ctr"/>
        <c:lblOffset val="100"/>
        <c:noMultiLvlLbl val="0"/>
      </c:catAx>
      <c:valAx>
        <c:axId val="139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Väljamaksete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maht (mln EUR)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69136"/>
        <c:crosses val="autoZero"/>
        <c:crossBetween val="between"/>
        <c:majorUnit val="1000000"/>
        <c:dispUnits>
          <c:builtInUnit val="millions"/>
        </c:dispUnits>
      </c:valAx>
      <c:valAx>
        <c:axId val="3183196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Alustavate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grantide osakaal (%)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8875695"/>
        <c:crosses val="max"/>
        <c:crossBetween val="between"/>
        <c:majorUnit val="0.1"/>
      </c:valAx>
      <c:catAx>
        <c:axId val="238875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1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08298611111111"/>
          <c:y val="0.83415764942498816"/>
          <c:w val="0.77860486111111094"/>
          <c:h val="0.1397428133794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Väiksemad asutused</a:t>
            </a:r>
          </a:p>
        </c:rich>
      </c:tx>
      <c:layout>
        <c:manualLayout>
          <c:xMode val="edge"/>
          <c:yMode val="edge"/>
          <c:x val="2.8702083333333333E-2"/>
          <c:y val="1.23795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4453229166666667"/>
          <c:y val="0.13244497947256784"/>
          <c:w val="0.68899409722222216"/>
          <c:h val="0.627950584451686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9'!$D$2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3.7097183308016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A-425C-978A-425A0292A026}"/>
                </c:ext>
              </c:extLst>
            </c:dLbl>
            <c:dLbl>
              <c:idx val="4"/>
              <c:layout>
                <c:manualLayout>
                  <c:x val="4.4097222222221413E-3"/>
                  <c:y val="9.9185416666666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A-425C-978A-425A0292A0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9'!$B$33:$B$38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9'!$D$33:$D$38</c:f>
              <c:numCache>
                <c:formatCode>#,##0</c:formatCode>
                <c:ptCount val="6"/>
                <c:pt idx="0">
                  <c:v>1736395</c:v>
                </c:pt>
                <c:pt idx="1">
                  <c:v>1523334</c:v>
                </c:pt>
                <c:pt idx="2">
                  <c:v>802160</c:v>
                </c:pt>
                <c:pt idx="3">
                  <c:v>1222250</c:v>
                </c:pt>
                <c:pt idx="4">
                  <c:v>1465552</c:v>
                </c:pt>
                <c:pt idx="5">
                  <c:v>1728000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A-425C-978A-425A0292A026}"/>
            </c:ext>
          </c:extLst>
        </c:ser>
        <c:ser>
          <c:idx val="0"/>
          <c:order val="1"/>
          <c:tx>
            <c:strRef>
              <c:f>'Joonis 9'!$C$2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4097222222221413E-3"/>
                  <c:y val="-2.7107638888889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A-425C-978A-425A0292A0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9'!$B$33:$B$38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9'!$C$33:$C$38</c:f>
              <c:numCache>
                <c:formatCode>#,##0</c:formatCode>
                <c:ptCount val="6"/>
                <c:pt idx="0">
                  <c:v>131250</c:v>
                </c:pt>
                <c:pt idx="1">
                  <c:v>222975</c:v>
                </c:pt>
                <c:pt idx="2">
                  <c:v>917090</c:v>
                </c:pt>
                <c:pt idx="3">
                  <c:v>270438</c:v>
                </c:pt>
                <c:pt idx="4">
                  <c:v>580430</c:v>
                </c:pt>
                <c:pt idx="5">
                  <c:v>959750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A-425C-978A-425A0292A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97369136"/>
        <c:axId val="13973737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69136"/>
        <c:axId val="139737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9'!$E$2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8.9566131080323158E-2"/>
                        <c:y val="-7.647885516574132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6159831047907863"/>
                            <c:h val="0.16087083917653813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8-FE8A-425C-978A-425A0292A026}"/>
                      </c:ext>
                    </c:extLst>
                  </c:dLbl>
                  <c:dLbl>
                    <c:idx val="1"/>
                    <c:layout>
                      <c:manualLayout>
                        <c:x val="-9.1433719341024164E-2"/>
                        <c:y val="-5.674277630563846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26965128499"/>
                            <c:h val="0.17012764183316759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9-FE8A-425C-978A-425A0292A026}"/>
                      </c:ext>
                    </c:extLst>
                  </c:dLbl>
                  <c:dLbl>
                    <c:idx val="2"/>
                    <c:layout>
                      <c:manualLayout>
                        <c:x val="-9.2071180555555562E-2"/>
                        <c:y val="-4.759687499999999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4722222222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A-FE8A-425C-978A-425A0292A026}"/>
                      </c:ext>
                    </c:extLst>
                  </c:dLbl>
                  <c:dLbl>
                    <c:idx val="3"/>
                    <c:layout>
                      <c:manualLayout>
                        <c:x val="-8.2614236111111114E-2"/>
                        <c:y val="-9.141076388888892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4421979166666668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FE8A-425C-978A-425A0292A026}"/>
                      </c:ext>
                    </c:extLst>
                  </c:dLbl>
                  <c:dLbl>
                    <c:idx val="4"/>
                    <c:layout>
                      <c:manualLayout>
                        <c:x val="-9.679961273409525E-2"/>
                        <c:y val="-6.404245367945472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C-FE8A-425C-978A-425A0292A026}"/>
                      </c:ext>
                    </c:extLst>
                  </c:dLbl>
                  <c:dLbl>
                    <c:idx val="5"/>
                    <c:layout>
                      <c:manualLayout>
                        <c:x val="-9.018502940076191E-2"/>
                        <c:y val="-5.166282204010552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4421979166666668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FE8A-425C-978A-425A0292A026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'Joonis 9'!#REF!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'Joonis 9'!$E$33:$E$38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1867645</c:v>
                      </c:pt>
                      <c:pt idx="1">
                        <c:v>1746309</c:v>
                      </c:pt>
                      <c:pt idx="2">
                        <c:v>1719250</c:v>
                      </c:pt>
                      <c:pt idx="3">
                        <c:v>1492688</c:v>
                      </c:pt>
                      <c:pt idx="4">
                        <c:v>2045982</c:v>
                      </c:pt>
                      <c:pt idx="5">
                        <c:v>2687750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FE8A-425C-978A-425A0292A026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'Joonis 9'!$F$2</c:f>
              <c:strCache>
                <c:ptCount val="1"/>
                <c:pt idx="0">
                  <c:v>Uute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229166666666667E-2"/>
                  <c:y val="-8.8194444444445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8A-425C-978A-425A0292A026}"/>
                </c:ext>
              </c:extLst>
            </c:dLbl>
            <c:dLbl>
              <c:idx val="1"/>
              <c:layout>
                <c:manualLayout>
                  <c:x val="-1.3229166666666667E-2"/>
                  <c:y val="-8.8194444444444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8A-425C-978A-425A0292A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9'!$B$33:$B$38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9'!$F$33:$F$38</c:f>
              <c:numCache>
                <c:formatCode>0%</c:formatCode>
                <c:ptCount val="6"/>
                <c:pt idx="0">
                  <c:v>7.0275668020421442E-2</c:v>
                </c:pt>
                <c:pt idx="1">
                  <c:v>0.127683588643247</c:v>
                </c:pt>
                <c:pt idx="2">
                  <c:v>0.53342445833939223</c:v>
                </c:pt>
                <c:pt idx="3">
                  <c:v>0.1811751685549827</c:v>
                </c:pt>
                <c:pt idx="4">
                  <c:v>0.2836926229067509</c:v>
                </c:pt>
                <c:pt idx="5">
                  <c:v>0.35708306204074042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8A-425C-978A-425A0292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75695"/>
        <c:axId val="318319631"/>
      </c:lineChart>
      <c:catAx>
        <c:axId val="13973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73712"/>
        <c:crosses val="autoZero"/>
        <c:auto val="1"/>
        <c:lblAlgn val="ctr"/>
        <c:lblOffset val="100"/>
        <c:noMultiLvlLbl val="0"/>
      </c:catAx>
      <c:valAx>
        <c:axId val="13973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Väljamaksete maht (mln EUR)</a:t>
                </a:r>
              </a:p>
            </c:rich>
          </c:tx>
          <c:layout>
            <c:manualLayout>
              <c:xMode val="edge"/>
              <c:yMode val="edge"/>
              <c:x val="1.219636102842021E-2"/>
              <c:y val="0.21739615664407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97369136"/>
        <c:crosses val="autoZero"/>
        <c:crossBetween val="between"/>
        <c:majorUnit val="1000000"/>
        <c:dispUnits>
          <c:builtInUnit val="millions"/>
        </c:dispUnits>
      </c:valAx>
      <c:valAx>
        <c:axId val="3183196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>
                    <a:solidFill>
                      <a:schemeClr val="tx1"/>
                    </a:solidFill>
                  </a:rPr>
                  <a:t>Alustavate</a:t>
                </a:r>
                <a:r>
                  <a:rPr lang="et-EE" sz="900" baseline="0">
                    <a:solidFill>
                      <a:schemeClr val="tx1"/>
                    </a:solidFill>
                  </a:rPr>
                  <a:t> grantide osakaal (%)</a:t>
                </a:r>
                <a:endParaRPr lang="et-EE" sz="9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8875695"/>
        <c:crosses val="max"/>
        <c:crossBetween val="between"/>
        <c:majorUnit val="0.1"/>
      </c:valAx>
      <c:catAx>
        <c:axId val="238875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1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263541666666673E-2"/>
          <c:y val="0.84285749515685748"/>
          <c:w val="0.77860486111111094"/>
          <c:h val="0.1495564023545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'Joonis 2'!$E$2</c:f>
              <c:strCache>
                <c:ptCount val="1"/>
                <c:pt idx="0">
                  <c:v>IUT</c:v>
                </c:pt>
              </c:strCache>
            </c:strRef>
          </c:tx>
          <c:spPr>
            <a:solidFill>
              <a:srgbClr val="6638B6"/>
            </a:solidFill>
            <a:ln>
              <a:solidFill>
                <a:srgbClr val="6638B6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2'!$E$3:$E$8</c:f>
              <c:numCache>
                <c:formatCode>#,##0</c:formatCode>
                <c:ptCount val="6"/>
                <c:pt idx="0">
                  <c:v>28780069</c:v>
                </c:pt>
                <c:pt idx="1">
                  <c:v>21073514</c:v>
                </c:pt>
                <c:pt idx="2">
                  <c:v>4112325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2-488C-A397-E53121D52E9B}"/>
            </c:ext>
          </c:extLst>
        </c:ser>
        <c:ser>
          <c:idx val="0"/>
          <c:order val="1"/>
          <c:tx>
            <c:strRef>
              <c:f>'Joonis 2'!$B$2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2'!$B$3:$B$8</c:f>
              <c:numCache>
                <c:formatCode>#,##0</c:formatCode>
                <c:ptCount val="6"/>
                <c:pt idx="0">
                  <c:v>2302436</c:v>
                </c:pt>
                <c:pt idx="1">
                  <c:v>8906186</c:v>
                </c:pt>
                <c:pt idx="2">
                  <c:v>27117776</c:v>
                </c:pt>
                <c:pt idx="3">
                  <c:v>36794613</c:v>
                </c:pt>
                <c:pt idx="4">
                  <c:v>41902582</c:v>
                </c:pt>
                <c:pt idx="5">
                  <c:v>48619150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2-488C-A397-E53121D52E9B}"/>
            </c:ext>
          </c:extLst>
        </c:ser>
        <c:ser>
          <c:idx val="1"/>
          <c:order val="2"/>
          <c:tx>
            <c:strRef>
              <c:f>'Joonis 2'!$C$2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solidFill>
                <a:srgbClr val="D1C3E9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2'!$C$3:$C$8</c:f>
              <c:numCache>
                <c:formatCode>#,##0</c:formatCode>
                <c:ptCount val="6"/>
                <c:pt idx="0">
                  <c:v>1184407</c:v>
                </c:pt>
                <c:pt idx="1">
                  <c:v>2727366</c:v>
                </c:pt>
                <c:pt idx="2">
                  <c:v>5508757</c:v>
                </c:pt>
                <c:pt idx="3">
                  <c:v>6502105</c:v>
                </c:pt>
                <c:pt idx="4">
                  <c:v>5938711</c:v>
                </c:pt>
                <c:pt idx="5">
                  <c:v>6260544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2-488C-A397-E53121D52E9B}"/>
            </c:ext>
          </c:extLst>
        </c:ser>
        <c:ser>
          <c:idx val="5"/>
          <c:order val="3"/>
          <c:tx>
            <c:strRef>
              <c:f>'Joonis 2'!$G$2</c:f>
              <c:strCache>
                <c:ptCount val="1"/>
                <c:pt idx="0">
                  <c:v>ST</c:v>
                </c:pt>
              </c:strCache>
            </c:strRef>
          </c:tx>
          <c:spPr>
            <a:pattFill prst="lgCheck">
              <a:fgClr>
                <a:srgbClr val="D1C3E9"/>
              </a:fgClr>
              <a:bgClr>
                <a:schemeClr val="bg1"/>
              </a:bgClr>
            </a:pattFill>
            <a:ln>
              <a:solidFill>
                <a:srgbClr val="D1C3E9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2'!$G$3:$G$8</c:f>
              <c:numCache>
                <c:formatCode>#,##0</c:formatCode>
                <c:ptCount val="6"/>
                <c:pt idx="0">
                  <c:v>3034440</c:v>
                </c:pt>
                <c:pt idx="1">
                  <c:v>2191435</c:v>
                </c:pt>
                <c:pt idx="2">
                  <c:v>1555131</c:v>
                </c:pt>
                <c:pt idx="3">
                  <c:v>274385</c:v>
                </c:pt>
                <c:pt idx="4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22-488C-A397-E53121D52E9B}"/>
            </c:ext>
          </c:extLst>
        </c:ser>
        <c:ser>
          <c:idx val="4"/>
          <c:order val="4"/>
          <c:tx>
            <c:strRef>
              <c:f>'Joonis 2'!$F$2</c:f>
              <c:strCache>
                <c:ptCount val="1"/>
                <c:pt idx="0">
                  <c:v>OT</c:v>
                </c:pt>
              </c:strCache>
            </c:strRef>
          </c:tx>
          <c:spPr>
            <a:solidFill>
              <a:srgbClr val="DAD9D9"/>
            </a:solidFill>
            <a:ln>
              <a:solidFill>
                <a:srgbClr val="DAD9D9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2'!$F$3:$F$8</c:f>
              <c:numCache>
                <c:formatCode>#,##0</c:formatCode>
                <c:ptCount val="6"/>
                <c:pt idx="0">
                  <c:v>5347410</c:v>
                </c:pt>
                <c:pt idx="1">
                  <c:v>4347802</c:v>
                </c:pt>
                <c:pt idx="2">
                  <c:v>2783046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22-488C-A397-E53121D52E9B}"/>
            </c:ext>
          </c:extLst>
        </c:ser>
        <c:ser>
          <c:idx val="2"/>
          <c:order val="5"/>
          <c:tx>
            <c:strRef>
              <c:f>'Joonis 2'!$D$2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solidFill>
                <a:srgbClr val="9474CC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2'!$D$3:$D$8</c:f>
              <c:numCache>
                <c:formatCode>#,##0</c:formatCode>
                <c:ptCount val="6"/>
                <c:pt idx="0">
                  <c:v>675805</c:v>
                </c:pt>
                <c:pt idx="1">
                  <c:v>628450</c:v>
                </c:pt>
                <c:pt idx="2">
                  <c:v>1541660</c:v>
                </c:pt>
                <c:pt idx="3">
                  <c:v>1471030</c:v>
                </c:pt>
                <c:pt idx="4">
                  <c:v>1117515</c:v>
                </c:pt>
                <c:pt idx="5">
                  <c:v>1284250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22-488C-A397-E53121D5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1784639280"/>
        <c:axId val="1784628464"/>
      </c:barChart>
      <c:barChart>
        <c:barDir val="col"/>
        <c:grouping val="stacked"/>
        <c:varyColors val="0"/>
        <c:ser>
          <c:idx val="6"/>
          <c:order val="6"/>
          <c:tx>
            <c:strRef>
              <c:f>'Joonis 2'!$H$2</c:f>
              <c:strCache>
                <c:ptCount val="1"/>
                <c:pt idx="0">
                  <c:v>Kokku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478622512211877E-17"/>
                  <c:y val="-0.35614530062084121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22-488C-A397-E53121D52E9B}"/>
                </c:ext>
              </c:extLst>
            </c:dLbl>
            <c:dLbl>
              <c:idx val="1"/>
              <c:layout>
                <c:manualLayout>
                  <c:x val="8.0634920634920643E-3"/>
                  <c:y val="-0.35522595621674546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22-488C-A397-E53121D52E9B}"/>
                </c:ext>
              </c:extLst>
            </c:dLbl>
            <c:dLbl>
              <c:idx val="2"/>
              <c:layout>
                <c:manualLayout>
                  <c:x val="6.0476190476190473E-3"/>
                  <c:y val="-0.35571728875239766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22-488C-A397-E53121D52E9B}"/>
                </c:ext>
              </c:extLst>
            </c:dLbl>
            <c:dLbl>
              <c:idx val="3"/>
              <c:layout>
                <c:manualLayout>
                  <c:x val="8.0634920634920643E-3"/>
                  <c:y val="-0.37041485192223028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22-488C-A397-E53121D52E9B}"/>
                </c:ext>
              </c:extLst>
            </c:dLbl>
            <c:dLbl>
              <c:idx val="4"/>
              <c:layout>
                <c:manualLayout>
                  <c:x val="1.0079365079365079E-2"/>
                  <c:y val="-0.38898184548681947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22-488C-A397-E53121D52E9B}"/>
                </c:ext>
              </c:extLst>
            </c:dLbl>
            <c:dLbl>
              <c:idx val="5"/>
              <c:layout>
                <c:manualLayout>
                  <c:x val="1.2095238095237947E-2"/>
                  <c:y val="-0.4256125527846458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22-488C-A397-E53121D52E9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2'!$A$3:$A$8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2'!$H$3:$H$8</c:f>
              <c:numCache>
                <c:formatCode>#,##0</c:formatCode>
                <c:ptCount val="6"/>
                <c:pt idx="0">
                  <c:v>41324566.968199998</c:v>
                </c:pt>
                <c:pt idx="1">
                  <c:v>39874753.368199989</c:v>
                </c:pt>
                <c:pt idx="2">
                  <c:v>42618694.538199998</c:v>
                </c:pt>
                <c:pt idx="3">
                  <c:v>45042132.5</c:v>
                </c:pt>
                <c:pt idx="4">
                  <c:v>48986307.600000001</c:v>
                </c:pt>
                <c:pt idx="5">
                  <c:v>56163944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22-488C-A397-E53121D5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7841600"/>
        <c:axId val="497847008"/>
      </c:barChart>
      <c:catAx>
        <c:axId val="178463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84628464"/>
        <c:crosses val="autoZero"/>
        <c:auto val="1"/>
        <c:lblAlgn val="ctr"/>
        <c:lblOffset val="100"/>
        <c:noMultiLvlLbl val="0"/>
      </c:catAx>
      <c:valAx>
        <c:axId val="178462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846392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024305555555556E-2"/>
                <c:y val="0.172469135802469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/>
                    <a:t>Väljamaksete maht (mln EUR)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valAx>
        <c:axId val="4978470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97841600"/>
        <c:crosses val="max"/>
        <c:crossBetween val="between"/>
        <c:dispUnits>
          <c:builtInUnit val="millions"/>
        </c:dispUnits>
      </c:valAx>
      <c:catAx>
        <c:axId val="49784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84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'Joonis 10'!$E$2</c:f>
              <c:strCache>
                <c:ptCount val="1"/>
                <c:pt idx="0">
                  <c:v>IUT</c:v>
                </c:pt>
              </c:strCache>
            </c:strRef>
          </c:tx>
          <c:spPr>
            <a:solidFill>
              <a:srgbClr val="6638B6"/>
            </a:solidFill>
            <a:ln>
              <a:solidFill>
                <a:srgbClr val="6638B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10'!$E$3:$E$8</c:f>
              <c:numCache>
                <c:formatCode>General</c:formatCode>
                <c:ptCount val="6"/>
                <c:pt idx="0">
                  <c:v>140</c:v>
                </c:pt>
                <c:pt idx="1">
                  <c:v>109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3-451E-932E-669AA8378833}"/>
            </c:ext>
          </c:extLst>
        </c:ser>
        <c:ser>
          <c:idx val="0"/>
          <c:order val="1"/>
          <c:tx>
            <c:strRef>
              <c:f>'Joonis 10'!$B$2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10'!$B$3:$B$8</c:f>
              <c:numCache>
                <c:formatCode>General</c:formatCode>
                <c:ptCount val="6"/>
                <c:pt idx="0">
                  <c:v>14</c:v>
                </c:pt>
                <c:pt idx="1">
                  <c:v>52</c:v>
                </c:pt>
                <c:pt idx="2">
                  <c:v>122</c:v>
                </c:pt>
                <c:pt idx="3">
                  <c:v>167</c:v>
                </c:pt>
                <c:pt idx="4">
                  <c:v>193</c:v>
                </c:pt>
                <c:pt idx="5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3-451E-932E-669AA8378833}"/>
            </c:ext>
          </c:extLst>
        </c:ser>
        <c:ser>
          <c:idx val="1"/>
          <c:order val="2"/>
          <c:tx>
            <c:strRef>
              <c:f>'Joonis 10'!$C$2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solidFill>
                <a:srgbClr val="D1C3E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10'!$C$3:$C$8</c:f>
              <c:numCache>
                <c:formatCode>General</c:formatCode>
                <c:ptCount val="6"/>
                <c:pt idx="0">
                  <c:v>16</c:v>
                </c:pt>
                <c:pt idx="1">
                  <c:v>40</c:v>
                </c:pt>
                <c:pt idx="2">
                  <c:v>63</c:v>
                </c:pt>
                <c:pt idx="3">
                  <c:v>74</c:v>
                </c:pt>
                <c:pt idx="4">
                  <c:v>72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3-451E-932E-669AA8378833}"/>
            </c:ext>
          </c:extLst>
        </c:ser>
        <c:ser>
          <c:idx val="5"/>
          <c:order val="3"/>
          <c:tx>
            <c:strRef>
              <c:f>'Joonis 10'!$G$2</c:f>
              <c:strCache>
                <c:ptCount val="1"/>
                <c:pt idx="0">
                  <c:v>ST</c:v>
                </c:pt>
              </c:strCache>
            </c:strRef>
          </c:tx>
          <c:spPr>
            <a:pattFill prst="lgCheck">
              <a:fgClr>
                <a:srgbClr val="D1C3E9"/>
              </a:fgClr>
              <a:bgClr>
                <a:schemeClr val="bg1"/>
              </a:bgClr>
            </a:pattFill>
            <a:ln>
              <a:solidFill>
                <a:srgbClr val="D1C3E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10'!$G$3:$G$8</c:f>
              <c:numCache>
                <c:formatCode>General</c:formatCode>
                <c:ptCount val="6"/>
                <c:pt idx="0">
                  <c:v>66</c:v>
                </c:pt>
                <c:pt idx="1">
                  <c:v>47</c:v>
                </c:pt>
                <c:pt idx="2">
                  <c:v>34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3-451E-932E-669AA8378833}"/>
            </c:ext>
          </c:extLst>
        </c:ser>
        <c:ser>
          <c:idx val="4"/>
          <c:order val="4"/>
          <c:tx>
            <c:strRef>
              <c:f>'Joonis 10'!$F$2</c:f>
              <c:strCache>
                <c:ptCount val="1"/>
                <c:pt idx="0">
                  <c:v>OT</c:v>
                </c:pt>
              </c:strCache>
            </c:strRef>
          </c:tx>
          <c:spPr>
            <a:solidFill>
              <a:srgbClr val="D5D4D4"/>
            </a:solidFill>
            <a:ln>
              <a:solidFill>
                <a:srgbClr val="DAD9D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10'!$F$3:$F$8</c:f>
              <c:numCache>
                <c:formatCode>General</c:formatCode>
                <c:ptCount val="6"/>
                <c:pt idx="0">
                  <c:v>97</c:v>
                </c:pt>
                <c:pt idx="1">
                  <c:v>78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73-451E-932E-669AA8378833}"/>
            </c:ext>
          </c:extLst>
        </c:ser>
        <c:ser>
          <c:idx val="2"/>
          <c:order val="5"/>
          <c:tx>
            <c:strRef>
              <c:f>'Joonis 10'!$D$2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AA96D7"/>
            </a:solidFill>
            <a:ln>
              <a:solidFill>
                <a:srgbClr val="AA96D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10'!$D$3:$D$8</c:f>
              <c:numCache>
                <c:formatCode>General</c:formatCode>
                <c:ptCount val="6"/>
                <c:pt idx="0">
                  <c:v>19</c:v>
                </c:pt>
                <c:pt idx="1">
                  <c:v>23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73-451E-932E-669AA83788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50744512"/>
        <c:axId val="450747840"/>
      </c:barChart>
      <c:barChart>
        <c:barDir val="col"/>
        <c:grouping val="stacked"/>
        <c:varyColors val="0"/>
        <c:ser>
          <c:idx val="6"/>
          <c:order val="6"/>
          <c:tx>
            <c:strRef>
              <c:f>'Joonis 10'!$H$2</c:f>
              <c:strCache>
                <c:ptCount val="1"/>
                <c:pt idx="0">
                  <c:v>Kokku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8395924467774861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73-451E-932E-669AA8378833}"/>
                </c:ext>
              </c:extLst>
            </c:dLbl>
            <c:dLbl>
              <c:idx val="1"/>
              <c:layout>
                <c:manualLayout>
                  <c:x val="-2.5462668816039986E-17"/>
                  <c:y val="-0.37657042869641294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73-451E-932E-669AA8378833}"/>
                </c:ext>
              </c:extLst>
            </c:dLbl>
            <c:dLbl>
              <c:idx val="2"/>
              <c:layout>
                <c:manualLayout>
                  <c:x val="0"/>
                  <c:y val="-0.3719717847769029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73-451E-932E-669AA8378833}"/>
                </c:ext>
              </c:extLst>
            </c:dLbl>
            <c:dLbl>
              <c:idx val="3"/>
              <c:layout>
                <c:manualLayout>
                  <c:x val="5.5555555555555558E-3"/>
                  <c:y val="-0.3241776027996500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73-451E-932E-669AA8378833}"/>
                </c:ext>
              </c:extLst>
            </c:dLbl>
            <c:dLbl>
              <c:idx val="4"/>
              <c:layout>
                <c:manualLayout>
                  <c:x val="-2.7777777777778798E-3"/>
                  <c:y val="-0.3222451881014873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73-451E-932E-669AA8378833}"/>
                </c:ext>
              </c:extLst>
            </c:dLbl>
            <c:dLbl>
              <c:idx val="5"/>
              <c:layout>
                <c:manualLayout>
                  <c:x val="-1.0185067526415994E-16"/>
                  <c:y val="-0.33328156897054534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73-451E-932E-669AA83788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10'!$A$3:$A$8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10'!$H$3:$H$8</c:f>
              <c:numCache>
                <c:formatCode>General</c:formatCode>
                <c:ptCount val="6"/>
                <c:pt idx="0">
                  <c:v>352</c:v>
                </c:pt>
                <c:pt idx="1">
                  <c:v>349</c:v>
                </c:pt>
                <c:pt idx="2">
                  <c:v>344</c:v>
                </c:pt>
                <c:pt idx="3">
                  <c:v>287</c:v>
                </c:pt>
                <c:pt idx="4">
                  <c:v>300</c:v>
                </c:pt>
                <c:pt idx="5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73-451E-932E-669AA83788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4"/>
        <c:overlap val="100"/>
        <c:axId val="256756544"/>
        <c:axId val="256768192"/>
      </c:barChart>
      <c:catAx>
        <c:axId val="4507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50747840"/>
        <c:crosses val="autoZero"/>
        <c:auto val="1"/>
        <c:lblAlgn val="ctr"/>
        <c:lblOffset val="100"/>
        <c:noMultiLvlLbl val="0"/>
      </c:catAx>
      <c:valAx>
        <c:axId val="4507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Grantide</a:t>
                </a:r>
                <a:r>
                  <a:rPr lang="et-EE" baseline="0"/>
                  <a:t> arv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1039953155827113E-2"/>
              <c:y val="0.35716602749882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50744512"/>
        <c:crosses val="autoZero"/>
        <c:crossBetween val="between"/>
        <c:majorUnit val="100"/>
      </c:valAx>
      <c:valAx>
        <c:axId val="2567681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6756544"/>
        <c:crosses val="max"/>
        <c:crossBetween val="between"/>
      </c:valAx>
      <c:catAx>
        <c:axId val="25675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768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9707943124147"/>
          <c:y val="7.6471913580246909E-2"/>
          <c:w val="0.79760584113751709"/>
          <c:h val="0.7396697530864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'Joonis 11'!$A$3</c:f>
              <c:strCache>
                <c:ptCount val="1"/>
                <c:pt idx="0">
                  <c:v>IUT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11'!$B$3:$H$3</c:f>
              <c:numCache>
                <c:formatCode>General</c:formatCode>
                <c:ptCount val="7"/>
                <c:pt idx="1">
                  <c:v>31</c:v>
                </c:pt>
                <c:pt idx="2">
                  <c:v>75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1-4303-883B-158578CBEE86}"/>
            </c:ext>
          </c:extLst>
        </c:ser>
        <c:ser>
          <c:idx val="3"/>
          <c:order val="1"/>
          <c:tx>
            <c:strRef>
              <c:f>'Joonis 11'!$A$6</c:f>
              <c:strCache>
                <c:ptCount val="1"/>
                <c:pt idx="0">
                  <c:v>OT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11'!$B$6:$H$6</c:f>
              <c:numCache>
                <c:formatCode>General</c:formatCode>
                <c:ptCount val="7"/>
                <c:pt idx="0">
                  <c:v>18</c:v>
                </c:pt>
                <c:pt idx="1">
                  <c:v>19</c:v>
                </c:pt>
                <c:pt idx="2">
                  <c:v>29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1-4303-883B-158578CBEE86}"/>
            </c:ext>
          </c:extLst>
        </c:ser>
        <c:ser>
          <c:idx val="1"/>
          <c:order val="2"/>
          <c:tx>
            <c:strRef>
              <c:f>'Joonis 11'!$A$4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11'!$B$4:$H$4</c:f>
              <c:numCache>
                <c:formatCode>General</c:formatCode>
                <c:ptCount val="7"/>
                <c:pt idx="3">
                  <c:v>10</c:v>
                </c:pt>
                <c:pt idx="4">
                  <c:v>24</c:v>
                </c:pt>
                <c:pt idx="5">
                  <c:v>13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1-4303-883B-158578CBEE86}"/>
            </c:ext>
          </c:extLst>
        </c:ser>
        <c:ser>
          <c:idx val="2"/>
          <c:order val="3"/>
          <c:tx>
            <c:strRef>
              <c:f>'Joonis 11'!$A$5</c:f>
              <c:strCache>
                <c:ptCount val="1"/>
                <c:pt idx="0">
                  <c:v>PSG (sh ST)</c:v>
                </c:pt>
              </c:strCache>
            </c:strRef>
          </c:tx>
          <c:spPr>
            <a:solidFill>
              <a:srgbClr val="D1C3E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11'!$B$5:$H$5</c:f>
              <c:numCache>
                <c:formatCode>General</c:formatCode>
                <c:ptCount val="7"/>
                <c:pt idx="0">
                  <c:v>9</c:v>
                </c:pt>
                <c:pt idx="1">
                  <c:v>17</c:v>
                </c:pt>
                <c:pt idx="2">
                  <c:v>15</c:v>
                </c:pt>
                <c:pt idx="3">
                  <c:v>23</c:v>
                </c:pt>
                <c:pt idx="4">
                  <c:v>46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1-4303-883B-158578CBEE86}"/>
            </c:ext>
          </c:extLst>
        </c:ser>
        <c:ser>
          <c:idx val="5"/>
          <c:order val="4"/>
          <c:tx>
            <c:strRef>
              <c:f>'Joonis 11'!$A$7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192508113134419E-17"/>
                  <c:y val="-1.123478217792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A1-4303-883B-158578CBE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11'!$B$7:$H$7</c:f>
              <c:numCache>
                <c:formatCode>General</c:formatCode>
                <c:ptCount val="7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1-4303-883B-158578CBE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129506751"/>
        <c:axId val="1129503839"/>
      </c:barChart>
      <c:lineChart>
        <c:grouping val="standard"/>
        <c:varyColors val="0"/>
        <c:ser>
          <c:idx val="6"/>
          <c:order val="5"/>
          <c:tx>
            <c:strRef>
              <c:f>'Joonis 11'!$A$8</c:f>
              <c:strCache>
                <c:ptCount val="1"/>
                <c:pt idx="0">
                  <c:v>Kokku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88939708492556E-2"/>
                  <c:y val="-5.381637588927281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286612099721904"/>
                      <c:h val="4.59511437362108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1A1-4303-883B-158578CBEE86}"/>
                </c:ext>
              </c:extLst>
            </c:dLbl>
            <c:dLbl>
              <c:idx val="1"/>
              <c:layout>
                <c:manualLayout>
                  <c:x val="-4.7964935668262376E-2"/>
                  <c:y val="-3.436203703703703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A1-4303-883B-158578CBEE86}"/>
                </c:ext>
              </c:extLst>
            </c:dLbl>
            <c:dLbl>
              <c:idx val="2"/>
              <c:layout>
                <c:manualLayout>
                  <c:x val="-5.5673917873518018E-2"/>
                  <c:y val="-4.084444444444448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A1-4303-883B-158578CBEE86}"/>
                </c:ext>
              </c:extLst>
            </c:dLbl>
            <c:dLbl>
              <c:idx val="3"/>
              <c:layout>
                <c:manualLayout>
                  <c:x val="-5.1569613605607065E-2"/>
                  <c:y val="-3.6924691358024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A1-4303-883B-158578CBEE86}"/>
                </c:ext>
              </c:extLst>
            </c:dLbl>
            <c:dLbl>
              <c:idx val="4"/>
              <c:layout>
                <c:manualLayout>
                  <c:x val="-5.3355955482841506E-2"/>
                  <c:y val="-1.95987654320987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81-498F-B647-A9C1AA18130B}"/>
                </c:ext>
              </c:extLst>
            </c:dLbl>
            <c:dLbl>
              <c:idx val="5"/>
              <c:layout>
                <c:manualLayout>
                  <c:x val="-4.6862429053303442E-2"/>
                  <c:y val="-3.692469135802468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A1-4303-883B-158578CBEE86}"/>
                </c:ext>
              </c:extLst>
            </c:dLbl>
            <c:dLbl>
              <c:idx val="6"/>
              <c:layout>
                <c:manualLayout>
                  <c:x val="-4.8914581187259033E-2"/>
                  <c:y val="-3.67499999999999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A1-4303-883B-158578CBE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11'!$B$8:$H$8</c:f>
              <c:numCache>
                <c:formatCode>General</c:formatCode>
                <c:ptCount val="7"/>
                <c:pt idx="0">
                  <c:v>28</c:v>
                </c:pt>
                <c:pt idx="1">
                  <c:v>81</c:v>
                </c:pt>
                <c:pt idx="2">
                  <c:v>129</c:v>
                </c:pt>
                <c:pt idx="3">
                  <c:v>103</c:v>
                </c:pt>
                <c:pt idx="4">
                  <c:v>109</c:v>
                </c:pt>
                <c:pt idx="5">
                  <c:v>43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1A1-4303-883B-158578CBE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06751"/>
        <c:axId val="1129503839"/>
      </c:lineChart>
      <c:lineChart>
        <c:grouping val="standard"/>
        <c:varyColors val="0"/>
        <c:ser>
          <c:idx val="7"/>
          <c:order val="6"/>
          <c:tx>
            <c:strRef>
              <c:f>'Joonis 11'!$A$9</c:f>
              <c:strCache>
                <c:ptCount val="1"/>
                <c:pt idx="0">
                  <c:v>Taotluste arv*</c:v>
                </c:pt>
              </c:strCache>
            </c:strRef>
          </c:tx>
          <c:spPr>
            <a:ln w="158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11'!$B$2:$H$2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'Joonis 11'!$B$9:$H$9</c:f>
              <c:numCache>
                <c:formatCode>#,##0</c:formatCode>
                <c:ptCount val="7"/>
                <c:pt idx="0">
                  <c:v>317</c:v>
                </c:pt>
                <c:pt idx="1">
                  <c:v>366</c:v>
                </c:pt>
                <c:pt idx="2">
                  <c:v>479</c:v>
                </c:pt>
                <c:pt idx="3">
                  <c:v>413</c:v>
                </c:pt>
                <c:pt idx="4">
                  <c:v>335</c:v>
                </c:pt>
                <c:pt idx="5">
                  <c:v>335</c:v>
                </c:pt>
                <c:pt idx="6" formatCode="General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1A1-4303-883B-158578CBE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9508415"/>
        <c:axId val="1129507999"/>
      </c:lineChart>
      <c:catAx>
        <c:axId val="112950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29503839"/>
        <c:crosses val="autoZero"/>
        <c:auto val="1"/>
        <c:lblAlgn val="ctr"/>
        <c:lblOffset val="100"/>
        <c:noMultiLvlLbl val="0"/>
      </c:catAx>
      <c:valAx>
        <c:axId val="1129503839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Lõppevate grantide arv</a:t>
                </a:r>
              </a:p>
            </c:rich>
          </c:tx>
          <c:layout>
            <c:manualLayout>
              <c:xMode val="edge"/>
              <c:yMode val="edge"/>
              <c:x val="1.1014222570206129E-2"/>
              <c:y val="0.2991153125068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29506751"/>
        <c:crosses val="autoZero"/>
        <c:crossBetween val="between"/>
      </c:valAx>
      <c:valAx>
        <c:axId val="1129507999"/>
        <c:scaling>
          <c:orientation val="minMax"/>
          <c:max val="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arv</a:t>
                </a:r>
              </a:p>
            </c:rich>
          </c:tx>
          <c:layout>
            <c:manualLayout>
              <c:xMode val="edge"/>
              <c:yMode val="edge"/>
              <c:x val="0.95329270833333313"/>
              <c:y val="0.34996428008519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29508415"/>
        <c:crosses val="max"/>
        <c:crossBetween val="between"/>
        <c:majorUnit val="100"/>
      </c:valAx>
      <c:catAx>
        <c:axId val="1129508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5079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0094097222222215E-2"/>
          <c:y val="0.87518179012345676"/>
          <c:w val="0.90183903802981447"/>
          <c:h val="7.4910326599962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'Joonis 12'!$C$2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B1-407B-A677-871E32F9F83E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B1-407B-A677-871E32F9F83E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B1-407B-A677-871E32F9F83E}"/>
              </c:ext>
            </c:extLst>
          </c:dPt>
          <c:dPt>
            <c:idx val="6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B1-407B-A677-871E32F9F83E}"/>
              </c:ext>
            </c:extLst>
          </c:dPt>
          <c:dPt>
            <c:idx val="8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B1-407B-A677-871E32F9F83E}"/>
              </c:ext>
            </c:extLst>
          </c:dPt>
          <c:dPt>
            <c:idx val="9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B1-407B-A677-871E32F9F83E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B1-407B-A677-871E32F9F83E}"/>
              </c:ext>
            </c:extLst>
          </c:dPt>
          <c:dPt>
            <c:idx val="11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FB1-407B-A677-871E32F9F8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A386A7F-FCCB-405B-ADFF-DE7D05C7CF8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DF0C758-F4B0-404C-9B4C-7D8F34977E7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FB1-407B-A677-871E32F9F8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3103DE-5F44-4E23-94B9-780149E6BF4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FC82D46-6CCD-4F26-889B-F80FAEA8EC9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FB1-407B-A677-871E32F9F8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2D55E2-8B43-4BD3-B835-56B508CB319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4254525-4625-4571-84C1-9FBAC13EBC6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FB1-407B-A677-871E32F9F8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D1C48F-A05F-4731-A985-38934D4007C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8DAE6CC-7EAB-4FF5-8745-3207854A73E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FB1-407B-A677-871E32F9F83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F63005E-789D-4E7D-8CD6-A4B71ED60C2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200830F-340D-4A2F-AC0E-5BF95FD151B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FB1-407B-A677-871E32F9F83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F64698F-E086-474E-85C4-4528A1C6FAB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D9833D6-C0EC-4367-B645-1B2DC4613F8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FB1-407B-A677-871E32F9F83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0319A4E-4AF2-48CE-97E4-6B26BEDE737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8EE43DB-A740-43C6-AB61-577A36AFC49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FB1-407B-A677-871E32F9F8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FA6A02C-ED05-4E20-9478-737B59B23C8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AE326FA-379D-423A-9B5B-D90F3F0132E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FB1-407B-A677-871E32F9F83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34D27C7-69B3-4452-9842-25F89D1C2D8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375809B-FE34-4053-94C5-C9C8D4E16A3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FB1-407B-A677-871E32F9F83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9DA5431-E958-4BD3-A941-696362C4644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6CE9D99-9A4D-4F9F-9497-0C4A050AFBF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FB1-407B-A677-871E32F9F83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F7AA26B-2DAC-4534-B3AD-879CEE1911B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03E6756-3D6D-48B7-AA35-DC9816D5019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FB1-407B-A677-871E32F9F83E}"/>
                </c:ext>
              </c:extLst>
            </c:dLbl>
            <c:dLbl>
              <c:idx val="11"/>
              <c:layout>
                <c:manualLayout>
                  <c:x val="0"/>
                  <c:y val="-2.7430479528519798E-2"/>
                </c:manualLayout>
              </c:layout>
              <c:tx>
                <c:rich>
                  <a:bodyPr/>
                  <a:lstStyle/>
                  <a:p>
                    <a:fld id="{FC3F9689-027B-4797-A18C-E6B331EB3B7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D955AA6-305E-4FA4-994E-E47CB95F659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FB1-407B-A677-871E32F9F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'Joonis 12'!$A$3:$B$20</c15:sqref>
                  </c15:fullRef>
                </c:ext>
              </c:extLst>
              <c:f>('Joonis 12'!$A$3:$B$4,'Joonis 12'!$A$6:$B$7,'Joonis 12'!$A$9:$B$10,'Joonis 12'!$A$12:$B$13,'Joonis 12'!$A$15:$B$16,'Joonis 12'!$A$18:$B$19)</c:f>
              <c:multiLvlStrCache>
                <c:ptCount val="12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'Joonis 12'!$C$3:$C$20</c15:sqref>
                  </c15:fullRef>
                </c:ext>
              </c:extLst>
              <c:f>('Joonis 12'!$C$3:$C$4,'Joonis 12'!$C$6:$C$7,'Joonis 12'!$C$9:$C$10,'Joonis 12'!$C$12:$C$13,'Joonis 12'!$C$15:$C$16,'Joonis 12'!$C$18:$C$19)</c:f>
              <c:numCache>
                <c:formatCode>General</c:formatCode>
                <c:ptCount val="12"/>
                <c:pt idx="0">
                  <c:v>167</c:v>
                </c:pt>
                <c:pt idx="1">
                  <c:v>14</c:v>
                </c:pt>
                <c:pt idx="2">
                  <c:v>230</c:v>
                </c:pt>
                <c:pt idx="3">
                  <c:v>38</c:v>
                </c:pt>
                <c:pt idx="4">
                  <c:v>332</c:v>
                </c:pt>
                <c:pt idx="5">
                  <c:v>70</c:v>
                </c:pt>
                <c:pt idx="6">
                  <c:v>300</c:v>
                </c:pt>
                <c:pt idx="7">
                  <c:v>63</c:v>
                </c:pt>
                <c:pt idx="8">
                  <c:v>233</c:v>
                </c:pt>
                <c:pt idx="9">
                  <c:v>42</c:v>
                </c:pt>
                <c:pt idx="10">
                  <c:v>236</c:v>
                </c:pt>
                <c:pt idx="11">
                  <c:v>39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12'!$F$3:$F$20</c15:f>
                <c15:dlblRangeCache>
                  <c:ptCount val="18"/>
                  <c:pt idx="0">
                    <c:v>53%</c:v>
                  </c:pt>
                  <c:pt idx="1">
                    <c:v>33%</c:v>
                  </c:pt>
                  <c:pt idx="3">
                    <c:v>63%</c:v>
                  </c:pt>
                  <c:pt idx="4">
                    <c:v>51%</c:v>
                  </c:pt>
                  <c:pt idx="6">
                    <c:v>69%</c:v>
                  </c:pt>
                  <c:pt idx="7">
                    <c:v>61%</c:v>
                  </c:pt>
                  <c:pt idx="9">
                    <c:v>73%</c:v>
                  </c:pt>
                  <c:pt idx="10">
                    <c:v>68%</c:v>
                  </c:pt>
                  <c:pt idx="12">
                    <c:v>70%</c:v>
                  </c:pt>
                  <c:pt idx="13">
                    <c:v>53%</c:v>
                  </c:pt>
                  <c:pt idx="15">
                    <c:v>70%</c:v>
                  </c:pt>
                  <c:pt idx="16">
                    <c:v>59%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5FB1-407B-A677-871E32F9F83E}"/>
            </c:ext>
          </c:extLst>
        </c:ser>
        <c:ser>
          <c:idx val="1"/>
          <c:order val="1"/>
          <c:tx>
            <c:strRef>
              <c:f>'Joonis 12'!$D$2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D1C3E9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5FB1-407B-A677-871E32F9F83E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D1C3E9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FB1-407B-A677-871E32F9F83E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D1C3E9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FB1-407B-A677-871E32F9F83E}"/>
              </c:ext>
            </c:extLst>
          </c:dPt>
          <c:dPt>
            <c:idx val="6"/>
            <c:invertIfNegative val="0"/>
            <c:bubble3D val="0"/>
            <c:spPr>
              <a:pattFill prst="pct90">
                <a:fgClr>
                  <a:srgbClr val="D1C3E9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FB1-407B-A677-871E32F9F83E}"/>
              </c:ext>
            </c:extLst>
          </c:dPt>
          <c:dPt>
            <c:idx val="8"/>
            <c:invertIfNegative val="0"/>
            <c:bubble3D val="0"/>
            <c:spPr>
              <a:pattFill prst="pct90">
                <a:fgClr>
                  <a:srgbClr val="D1C3E9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FB1-407B-A677-871E32F9F83E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D1C3E9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FB1-407B-A677-871E32F9F8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F506F18-43D2-4BAD-BCB4-5873CA278C6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4C00DDE-9732-40E6-A88C-ECC3724E1D8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FB1-407B-A677-871E32F9F8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F6B5C5-59B6-4523-A117-E56219DFBE2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B2269F8-C8D8-4132-AB16-98B66B5BD09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FB1-407B-A677-871E32F9F8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34457A-8423-4BC8-BFBF-3EAED864594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55FA01E-427A-4DEA-9E68-142190E6C22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FB1-407B-A677-871E32F9F8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FC0FE68-C2CE-480E-A531-434696FA0D2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1CE2920-DD5B-4349-BA05-8F992C0D74A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FB1-407B-A677-871E32F9F83E}"/>
                </c:ext>
              </c:extLst>
            </c:dLbl>
            <c:dLbl>
              <c:idx val="4"/>
              <c:layout>
                <c:manualLayout>
                  <c:x val="-8.0521175839657247E-17"/>
                  <c:y val="1.5628888955205696E-2"/>
                </c:manualLayout>
              </c:layout>
              <c:tx>
                <c:rich>
                  <a:bodyPr/>
                  <a:lstStyle/>
                  <a:p>
                    <a:fld id="{EDB36FBD-B853-41F8-9EF1-926CB26312A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1842082-7ECF-4649-BBC0-69B239462DC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FB1-407B-A677-871E32F9F83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C7F91B4-7F13-4B52-B7BD-2438FE59DC8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DE38CDD-CC3A-4FAC-872C-063D30BC480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FB1-407B-A677-871E32F9F83E}"/>
                </c:ext>
              </c:extLst>
            </c:dLbl>
            <c:dLbl>
              <c:idx val="6"/>
              <c:layout>
                <c:manualLayout>
                  <c:x val="-8.0521175839657247E-17"/>
                  <c:y val="1.4111111111111111E-2"/>
                </c:manualLayout>
              </c:layout>
              <c:tx>
                <c:rich>
                  <a:bodyPr/>
                  <a:lstStyle/>
                  <a:p>
                    <a:fld id="{FBCA3FF4-0C3D-4343-AED0-E7F075E2A99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2DD6D3B-0938-4384-B505-7535559DE9C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FB1-407B-A677-871E32F9F8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6943AC7-6E6C-4560-880E-885237D478D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CE157F8-16E1-4FB2-902F-DB49BDF4779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FB1-407B-A677-871E32F9F83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0DC4EB1-41D6-4A49-8C36-5A13515FD98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30FC8D2-9028-4A6C-91B1-C6A591DE944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FB1-407B-A677-871E32F9F83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75A07CA-BFF5-4448-8D1C-CE2000F8541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19BF01F-946E-413C-8ED3-A5F80B34C5D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FB1-407B-A677-871E32F9F83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12F9CBB-658B-460F-8604-A4DFB937BAA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7520E3D-5435-427C-8AE4-58B57745A8A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FB1-407B-A677-871E32F9F83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9EF0B2C-5FF4-43E0-B969-64069CA396B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E6F5F04-FD68-4E59-843F-0D0D6A51D42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5FB1-407B-A677-871E32F9F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'Joonis 12'!$A$3:$B$20</c15:sqref>
                  </c15:fullRef>
                </c:ext>
              </c:extLst>
              <c:f>('Joonis 12'!$A$3:$B$4,'Joonis 12'!$A$6:$B$7,'Joonis 12'!$A$9:$B$10,'Joonis 12'!$A$12:$B$13,'Joonis 12'!$A$15:$B$16,'Joonis 12'!$A$18:$B$19)</c:f>
              <c:multiLvlStrCache>
                <c:ptCount val="12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'Joonis 12'!$D$3:$D$20</c15:sqref>
                  </c15:fullRef>
                </c:ext>
              </c:extLst>
              <c:f>('Joonis 12'!$D$3:$D$4,'Joonis 12'!$D$6:$D$7,'Joonis 12'!$D$9:$D$10,'Joonis 12'!$D$12:$D$13,'Joonis 12'!$D$15:$D$16,'Joonis 12'!$D$18:$D$19)</c:f>
              <c:numCache>
                <c:formatCode>General</c:formatCode>
                <c:ptCount val="12"/>
                <c:pt idx="0">
                  <c:v>104</c:v>
                </c:pt>
                <c:pt idx="1">
                  <c:v>16</c:v>
                </c:pt>
                <c:pt idx="2">
                  <c:v>93</c:v>
                </c:pt>
                <c:pt idx="3">
                  <c:v>24</c:v>
                </c:pt>
                <c:pt idx="4">
                  <c:v>100</c:v>
                </c:pt>
                <c:pt idx="5">
                  <c:v>23</c:v>
                </c:pt>
                <c:pt idx="6">
                  <c:v>78</c:v>
                </c:pt>
                <c:pt idx="7">
                  <c:v>21</c:v>
                </c:pt>
                <c:pt idx="8">
                  <c:v>72</c:v>
                </c:pt>
                <c:pt idx="9">
                  <c:v>25</c:v>
                </c:pt>
                <c:pt idx="10">
                  <c:v>65</c:v>
                </c:pt>
                <c:pt idx="11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12'!$G$3:$G$20</c15:f>
                <c15:dlblRangeCache>
                  <c:ptCount val="18"/>
                  <c:pt idx="0">
                    <c:v>33%</c:v>
                  </c:pt>
                  <c:pt idx="1">
                    <c:v>37%</c:v>
                  </c:pt>
                  <c:pt idx="3">
                    <c:v>25%</c:v>
                  </c:pt>
                  <c:pt idx="4">
                    <c:v>32%</c:v>
                  </c:pt>
                  <c:pt idx="6">
                    <c:v>21%</c:v>
                  </c:pt>
                  <c:pt idx="7">
                    <c:v>20%</c:v>
                  </c:pt>
                  <c:pt idx="9">
                    <c:v>19%</c:v>
                  </c:pt>
                  <c:pt idx="10">
                    <c:v>23%</c:v>
                  </c:pt>
                  <c:pt idx="12">
                    <c:v>21%</c:v>
                  </c:pt>
                  <c:pt idx="13">
                    <c:v>32%</c:v>
                  </c:pt>
                  <c:pt idx="15">
                    <c:v>19%</c:v>
                  </c:pt>
                  <c:pt idx="16">
                    <c:v>27%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5FB1-407B-A677-871E32F9F83E}"/>
            </c:ext>
          </c:extLst>
        </c:ser>
        <c:ser>
          <c:idx val="2"/>
          <c:order val="2"/>
          <c:tx>
            <c:strRef>
              <c:f>'Joonis 12'!$E$2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FB1-407B-A677-871E32F9F83E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FB1-407B-A677-871E32F9F83E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5FB1-407B-A677-871E32F9F83E}"/>
              </c:ext>
            </c:extLst>
          </c:dPt>
          <c:dPt>
            <c:idx val="6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FB1-407B-A677-871E32F9F83E}"/>
              </c:ext>
            </c:extLst>
          </c:dPt>
          <c:dPt>
            <c:idx val="8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5FB1-407B-A677-871E32F9F83E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FB1-407B-A677-871E32F9F83E}"/>
              </c:ext>
            </c:extLst>
          </c:dPt>
          <c:dLbls>
            <c:dLbl>
              <c:idx val="0"/>
              <c:layout>
                <c:manualLayout>
                  <c:x val="-2.2038196532819243E-3"/>
                  <c:y val="-2.2311563270047941E-3"/>
                </c:manualLayout>
              </c:layout>
              <c:tx>
                <c:rich>
                  <a:bodyPr/>
                  <a:lstStyle/>
                  <a:p>
                    <a:fld id="{5AFF6BC5-79EC-43F2-BD01-DAF7CDC3011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A0D58ED-1099-439D-817C-22CC0411C99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5FB1-407B-A677-871E32F9F8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F51481-7616-4EB1-BA4D-783AEEADD89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1231E27-DA3C-4431-B722-EE8837D7B13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5FB1-407B-A677-871E32F9F83E}"/>
                </c:ext>
              </c:extLst>
            </c:dLbl>
            <c:dLbl>
              <c:idx val="2"/>
              <c:layout>
                <c:manualLayout>
                  <c:x val="2.2038196532819039E-3"/>
                  <c:y val="-5.7904597827503875E-3"/>
                </c:manualLayout>
              </c:layout>
              <c:tx>
                <c:rich>
                  <a:bodyPr/>
                  <a:lstStyle/>
                  <a:p>
                    <a:fld id="{F14750EB-5439-4592-96CB-D9C6A6F2FCE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1DFA7B9-BA6F-4186-AE5F-3E0935E69B5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FB1-407B-A677-871E32F9F8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59441BB-1B51-46A5-8081-2C766FF3050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78E702A-0E5D-4876-AE35-E0BC3F57897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5FB1-407B-A677-871E32F9F83E}"/>
                </c:ext>
              </c:extLst>
            </c:dLbl>
            <c:dLbl>
              <c:idx val="4"/>
              <c:layout>
                <c:manualLayout>
                  <c:x val="2.2131902250360162E-3"/>
                  <c:y val="3.7406426561775643E-3"/>
                </c:manualLayout>
              </c:layout>
              <c:tx>
                <c:rich>
                  <a:bodyPr/>
                  <a:lstStyle/>
                  <a:p>
                    <a:fld id="{A8E2FFC7-DB5E-47DE-AFDC-3B234637F0F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D8A2C6AC-B9B2-461B-A006-9CA7E813C51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FB1-407B-A677-871E32F9F83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3CF1B92-8156-4EAD-8738-A32F38A1833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3326A42-A671-486C-AB8E-54BE2958948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5FB1-407B-A677-871E32F9F83E}"/>
                </c:ext>
              </c:extLst>
            </c:dLbl>
            <c:dLbl>
              <c:idx val="6"/>
              <c:layout>
                <c:manualLayout>
                  <c:x val="-1.9608789041012215E-5"/>
                  <c:y val="-1.0294217469473864E-2"/>
                </c:manualLayout>
              </c:layout>
              <c:tx>
                <c:rich>
                  <a:bodyPr/>
                  <a:lstStyle/>
                  <a:p>
                    <a:fld id="{DF40AE61-E9F7-4AC2-9B25-98F45FD2A22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DDE7FB7-1B37-4488-939E-9556E33FB6F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FB1-407B-A677-871E32F9F83E}"/>
                </c:ext>
              </c:extLst>
            </c:dLbl>
            <c:dLbl>
              <c:idx val="7"/>
              <c:layout>
                <c:manualLayout>
                  <c:x val="-8.0805787144987948E-17"/>
                  <c:y val="-8.024167413037981E-3"/>
                </c:manualLayout>
              </c:layout>
              <c:tx>
                <c:rich>
                  <a:bodyPr/>
                  <a:lstStyle/>
                  <a:p>
                    <a:fld id="{B91CB777-04AA-4D45-95EB-3EBA9E13F3C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3489F47-CECB-415C-BE1D-B5780019961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5FB1-407B-A677-871E32F9F83E}"/>
                </c:ext>
              </c:extLst>
            </c:dLbl>
            <c:dLbl>
              <c:idx val="8"/>
              <c:layout>
                <c:manualLayout>
                  <c:x val="2.194449081527711E-3"/>
                  <c:y val="-1.224439410567897E-2"/>
                </c:manualLayout>
              </c:layout>
              <c:tx>
                <c:rich>
                  <a:bodyPr/>
                  <a:lstStyle/>
                  <a:p>
                    <a:fld id="{218AFD4A-0FCE-43DB-8489-0C8A852B165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B9EFF2E-3AE2-4D10-90B5-130CB1D7DF8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FB1-407B-A677-871E32F9F83E}"/>
                </c:ext>
              </c:extLst>
            </c:dLbl>
            <c:dLbl>
              <c:idx val="9"/>
              <c:layout>
                <c:manualLayout>
                  <c:x val="-1.616115742899759E-16"/>
                  <c:y val="3.7162383366341869E-3"/>
                </c:manualLayout>
              </c:layout>
              <c:tx>
                <c:rich>
                  <a:bodyPr/>
                  <a:lstStyle/>
                  <a:p>
                    <a:fld id="{A5448909-57E3-4329-88BA-604E99E924B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7CAD10E-CDBB-4C16-839F-E5B8636E690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5FB1-407B-A677-871E32F9F83E}"/>
                </c:ext>
              </c:extLst>
            </c:dLbl>
            <c:dLbl>
              <c:idx val="10"/>
              <c:layout>
                <c:manualLayout>
                  <c:x val="-9.3705717541120323E-6"/>
                  <c:y val="-8.9285231579345724E-3"/>
                </c:manualLayout>
              </c:layout>
              <c:tx>
                <c:rich>
                  <a:bodyPr/>
                  <a:lstStyle/>
                  <a:p>
                    <a:fld id="{0BDA8CB8-51C0-4F76-BBD6-989F88B4D27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4F59C93-444D-4D42-912F-DC0729EE9B6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5FB1-407B-A677-871E32F9F83E}"/>
                </c:ext>
              </c:extLst>
            </c:dLbl>
            <c:dLbl>
              <c:idx val="11"/>
              <c:layout>
                <c:manualLayout>
                  <c:x val="0"/>
                  <c:y val="-1.2218864302186373E-2"/>
                </c:manualLayout>
              </c:layout>
              <c:tx>
                <c:rich>
                  <a:bodyPr/>
                  <a:lstStyle/>
                  <a:p>
                    <a:fld id="{CE7DD6A7-D0C7-4E0D-A92E-F828896F349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A86F227-CF3B-437E-BEF9-15DC722C6CB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5FB1-407B-A677-871E32F9F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'Joonis 12'!$A$3:$B$20</c15:sqref>
                  </c15:fullRef>
                </c:ext>
              </c:extLst>
              <c:f>('Joonis 12'!$A$3:$B$4,'Joonis 12'!$A$6:$B$7,'Joonis 12'!$A$9:$B$10,'Joonis 12'!$A$12:$B$13,'Joonis 12'!$A$15:$B$16,'Joonis 12'!$A$18:$B$19)</c:f>
              <c:multiLvlStrCache>
                <c:ptCount val="12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'Joonis 12'!$E$3:$E$20</c15:sqref>
                  </c15:fullRef>
                </c:ext>
              </c:extLst>
              <c:f>('Joonis 12'!$E$3:$E$4,'Joonis 12'!$E$6:$E$7,'Joonis 12'!$E$9:$E$10,'Joonis 12'!$E$12:$E$13,'Joonis 12'!$E$15:$E$16,'Joonis 12'!$E$18:$E$19)</c:f>
              <c:numCache>
                <c:formatCode>General</c:formatCode>
                <c:ptCount val="12"/>
                <c:pt idx="0">
                  <c:v>46</c:v>
                </c:pt>
                <c:pt idx="1">
                  <c:v>13</c:v>
                </c:pt>
                <c:pt idx="2">
                  <c:v>43</c:v>
                </c:pt>
                <c:pt idx="3">
                  <c:v>13</c:v>
                </c:pt>
                <c:pt idx="4">
                  <c:v>47</c:v>
                </c:pt>
                <c:pt idx="5">
                  <c:v>21</c:v>
                </c:pt>
                <c:pt idx="6">
                  <c:v>35</c:v>
                </c:pt>
                <c:pt idx="7">
                  <c:v>8</c:v>
                </c:pt>
                <c:pt idx="8">
                  <c:v>30</c:v>
                </c:pt>
                <c:pt idx="9">
                  <c:v>12</c:v>
                </c:pt>
                <c:pt idx="10">
                  <c:v>34</c:v>
                </c:pt>
                <c:pt idx="11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12'!$H$3:$H$20</c15:f>
                <c15:dlblRangeCache>
                  <c:ptCount val="18"/>
                  <c:pt idx="0">
                    <c:v>15%</c:v>
                  </c:pt>
                  <c:pt idx="1">
                    <c:v>30%</c:v>
                  </c:pt>
                  <c:pt idx="3">
                    <c:v>12%</c:v>
                  </c:pt>
                  <c:pt idx="4">
                    <c:v>17%</c:v>
                  </c:pt>
                  <c:pt idx="6">
                    <c:v>10%</c:v>
                  </c:pt>
                  <c:pt idx="7">
                    <c:v>18%</c:v>
                  </c:pt>
                  <c:pt idx="9">
                    <c:v>8%</c:v>
                  </c:pt>
                  <c:pt idx="10">
                    <c:v>9%</c:v>
                  </c:pt>
                  <c:pt idx="12">
                    <c:v>9%</c:v>
                  </c:pt>
                  <c:pt idx="13">
                    <c:v>15%</c:v>
                  </c:pt>
                  <c:pt idx="15">
                    <c:v>10%</c:v>
                  </c:pt>
                  <c:pt idx="16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A-5FB1-407B-A677-871E32F9F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28060959"/>
        <c:axId val="1528058463"/>
      </c:barChart>
      <c:catAx>
        <c:axId val="152806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28058463"/>
        <c:crosses val="autoZero"/>
        <c:auto val="1"/>
        <c:lblAlgn val="ctr"/>
        <c:lblOffset val="100"/>
        <c:noMultiLvlLbl val="0"/>
      </c:catAx>
      <c:valAx>
        <c:axId val="152805846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Taotluste</a:t>
                </a:r>
                <a:r>
                  <a:rPr lang="et-EE" sz="900" baseline="0"/>
                  <a:t> ja grantide arvu osakaal (%)</a:t>
                </a:r>
                <a:endParaRPr lang="et-EE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2806095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067276887554183"/>
          <c:y val="0.92012865819557754"/>
          <c:w val="0.21832304247888412"/>
          <c:h val="6.0998876020412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5694444444445"/>
          <c:y val="7.0555555555555552E-2"/>
          <c:w val="0.77655190972222221"/>
          <c:h val="0.748848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'Joonis 13'!$B$2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13'!$A$3:$A$8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13'!$B$3:$B$8</c:f>
              <c:numCache>
                <c:formatCode>General</c:formatCode>
                <c:ptCount val="6"/>
                <c:pt idx="0">
                  <c:v>317</c:v>
                </c:pt>
                <c:pt idx="1">
                  <c:v>366</c:v>
                </c:pt>
                <c:pt idx="2">
                  <c:v>479</c:v>
                </c:pt>
                <c:pt idx="3">
                  <c:v>413</c:v>
                </c:pt>
                <c:pt idx="4">
                  <c:v>335</c:v>
                </c:pt>
                <c:pt idx="5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2-4A34-81AA-3ED216991DE2}"/>
            </c:ext>
          </c:extLst>
        </c:ser>
        <c:ser>
          <c:idx val="1"/>
          <c:order val="1"/>
          <c:tx>
            <c:strRef>
              <c:f>'Joonis 13'!$C$2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048611111110707E-3"/>
                  <c:y val="6.3473456790123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A2-4A34-81AA-3ED216991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13'!$A$3:$A$8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13'!$C$3:$C$8</c:f>
              <c:numCache>
                <c:formatCode>General</c:formatCode>
                <c:ptCount val="6"/>
                <c:pt idx="0">
                  <c:v>43</c:v>
                </c:pt>
                <c:pt idx="1">
                  <c:v>75</c:v>
                </c:pt>
                <c:pt idx="2">
                  <c:v>114</c:v>
                </c:pt>
                <c:pt idx="3">
                  <c:v>92</c:v>
                </c:pt>
                <c:pt idx="4">
                  <c:v>79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2-4A34-81AA-3ED216991D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676368383"/>
        <c:axId val="1676368799"/>
      </c:barChart>
      <c:lineChart>
        <c:grouping val="standard"/>
        <c:varyColors val="0"/>
        <c:ser>
          <c:idx val="2"/>
          <c:order val="2"/>
          <c:tx>
            <c:strRef>
              <c:f>'Joonis 13'!$D$2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58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DEA9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13'!$A$3:$A$8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13'!$D$3:$D$8</c:f>
              <c:numCache>
                <c:formatCode>0%</c:formatCode>
                <c:ptCount val="6"/>
                <c:pt idx="0">
                  <c:v>0.13607594936708861</c:v>
                </c:pt>
                <c:pt idx="1">
                  <c:v>0.20491803278688525</c:v>
                </c:pt>
                <c:pt idx="2">
                  <c:v>0.23799582463465555</c:v>
                </c:pt>
                <c:pt idx="3">
                  <c:v>0.22276029055690072</c:v>
                </c:pt>
                <c:pt idx="4">
                  <c:v>0.23582089552238805</c:v>
                </c:pt>
                <c:pt idx="5">
                  <c:v>0.19701492537313434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2-4A34-81AA-3ED216991D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6.8493150684931503E-3"/>
              <c:y val="0.24207169753500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Edukuse</a:t>
                </a:r>
                <a:r>
                  <a:rPr lang="et-EE" baseline="0">
                    <a:solidFill>
                      <a:schemeClr val="tx1"/>
                    </a:solidFill>
                  </a:rPr>
                  <a:t> määr (%)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9982638888889"/>
          <c:y val="5.0925925925925923E-2"/>
          <c:w val="0.83981128472222222"/>
          <c:h val="0.73982064741907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'Joonis 14'!$A$3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47474"/>
            </a:solidFill>
            <a:ln>
              <a:solidFill>
                <a:srgbClr val="74747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14'!$B$3:$E$3</c:f>
              <c:numCache>
                <c:formatCode>0%</c:formatCode>
                <c:ptCount val="4"/>
                <c:pt idx="0">
                  <c:v>0.282608695652174</c:v>
                </c:pt>
                <c:pt idx="1">
                  <c:v>0.15384615384615385</c:v>
                </c:pt>
                <c:pt idx="2">
                  <c:v>8.4337349397590355E-2</c:v>
                </c:pt>
                <c:pt idx="3">
                  <c:v>0.13607594936708861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1-4DC7-9D87-0F84BA5F389B}"/>
            </c:ext>
          </c:extLst>
        </c:ser>
        <c:ser>
          <c:idx val="1"/>
          <c:order val="1"/>
          <c:tx>
            <c:strRef>
              <c:f>'Joonis 14'!$A$4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474CC"/>
            </a:solidFill>
            <a:ln>
              <a:solidFill>
                <a:srgbClr val="9474C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14'!$B$4:$E$4</c:f>
              <c:numCache>
                <c:formatCode>0%</c:formatCode>
                <c:ptCount val="4"/>
                <c:pt idx="0">
                  <c:v>0.30232558139534882</c:v>
                </c:pt>
                <c:pt idx="1">
                  <c:v>0.25806451612903225</c:v>
                </c:pt>
                <c:pt idx="2">
                  <c:v>0.16521739130434782</c:v>
                </c:pt>
                <c:pt idx="3">
                  <c:v>0.20491803278688525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1-4DC7-9D87-0F84BA5F389B}"/>
            </c:ext>
          </c:extLst>
        </c:ser>
        <c:ser>
          <c:idx val="2"/>
          <c:order val="2"/>
          <c:tx>
            <c:strRef>
              <c:f>'Joonis 14'!$A$5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560C5"/>
            </a:solidFill>
            <a:ln>
              <a:solidFill>
                <a:srgbClr val="8560C5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14'!$B$5:$E$5</c:f>
              <c:numCache>
                <c:formatCode>0%</c:formatCode>
                <c:ptCount val="4"/>
                <c:pt idx="0">
                  <c:v>0.44680851063829785</c:v>
                </c:pt>
                <c:pt idx="1">
                  <c:v>0.23</c:v>
                </c:pt>
                <c:pt idx="2">
                  <c:v>0.21084337349397592</c:v>
                </c:pt>
                <c:pt idx="3">
                  <c:v>0.23799582463465555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1-4DC7-9D87-0F84BA5F389B}"/>
            </c:ext>
          </c:extLst>
        </c:ser>
        <c:ser>
          <c:idx val="3"/>
          <c:order val="3"/>
          <c:tx>
            <c:strRef>
              <c:f>'Joonis 14'!$A$6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14'!$B$6:$E$6</c:f>
              <c:numCache>
                <c:formatCode>0%</c:formatCode>
                <c:ptCount val="4"/>
                <c:pt idx="0">
                  <c:v>0.22857142857142856</c:v>
                </c:pt>
                <c:pt idx="1">
                  <c:v>0.26923076923076922</c:v>
                </c:pt>
                <c:pt idx="2">
                  <c:v>0.21</c:v>
                </c:pt>
                <c:pt idx="3">
                  <c:v>0.22276029055690072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1-4DC7-9D87-0F84BA5F389B}"/>
            </c:ext>
          </c:extLst>
        </c:ser>
        <c:ser>
          <c:idx val="4"/>
          <c:order val="4"/>
          <c:tx>
            <c:strRef>
              <c:f>'Joonis 14'!$A$7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14'!$B$7:$E$7</c:f>
              <c:numCache>
                <c:formatCode>0%</c:formatCode>
                <c:ptCount val="4"/>
                <c:pt idx="0">
                  <c:v>0.4</c:v>
                </c:pt>
                <c:pt idx="1">
                  <c:v>0.34722222222222221</c:v>
                </c:pt>
                <c:pt idx="2">
                  <c:v>0.18025751072961374</c:v>
                </c:pt>
                <c:pt idx="3">
                  <c:v>0.23582089552238805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1-4DC7-9D87-0F84BA5F389B}"/>
            </c:ext>
          </c:extLst>
        </c:ser>
        <c:ser>
          <c:idx val="5"/>
          <c:order val="5"/>
          <c:tx>
            <c:strRef>
              <c:f>'Joonis 14'!$A$8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14'!$B$8:$E$8</c:f>
              <c:numCache>
                <c:formatCode>0%</c:formatCode>
                <c:ptCount val="4"/>
                <c:pt idx="0">
                  <c:v>0.26470588235294118</c:v>
                </c:pt>
                <c:pt idx="1">
                  <c:v>0.27692307692307694</c:v>
                </c:pt>
                <c:pt idx="2">
                  <c:v>0.1652542372881356</c:v>
                </c:pt>
                <c:pt idx="3">
                  <c:v>0.19701492537313434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B1-4DC7-9D87-0F84BA5F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5368495"/>
        <c:axId val="1525356431"/>
      </c:barChart>
      <c:lineChart>
        <c:grouping val="standard"/>
        <c:varyColors val="0"/>
        <c:ser>
          <c:idx val="6"/>
          <c:order val="6"/>
          <c:tx>
            <c:strRef>
              <c:f>'Joonis 14'!$A$9</c:f>
              <c:strCache>
                <c:ptCount val="1"/>
                <c:pt idx="0">
                  <c:v>Keskmine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482638888888892E-2"/>
                  <c:y val="0.28222222222222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B1-4DC7-9D87-0F84BA5F389B}"/>
                </c:ext>
              </c:extLst>
            </c:dLbl>
            <c:dLbl>
              <c:idx val="1"/>
              <c:layout>
                <c:manualLayout>
                  <c:x val="-3.3072916666666667E-2"/>
                  <c:y val="0.1763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1-4DC7-9D87-0F84BA5F389B}"/>
                </c:ext>
              </c:extLst>
            </c:dLbl>
            <c:dLbl>
              <c:idx val="2"/>
              <c:layout>
                <c:manualLayout>
                  <c:x val="-3.0868055555555638E-2"/>
                  <c:y val="8.2314814814814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B1-4DC7-9D87-0F84BA5F389B}"/>
                </c:ext>
              </c:extLst>
            </c:dLbl>
            <c:dLbl>
              <c:idx val="3"/>
              <c:layout>
                <c:manualLayout>
                  <c:x val="-3.7482638888888892E-2"/>
                  <c:y val="0.13719135802469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1-4DC7-9D87-0F84BA5F389B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14'!$B$2:$E$2</c:f>
              <c:strCache>
                <c:ptCount val="4"/>
                <c:pt idx="0">
                  <c:v>PUTJD</c:v>
                </c:pt>
                <c:pt idx="1">
                  <c:v>PSG</c:v>
                </c:pt>
                <c:pt idx="2">
                  <c:v>PRG</c:v>
                </c:pt>
                <c:pt idx="3">
                  <c:v>Kõik granditüübid</c:v>
                </c:pt>
              </c:strCache>
            </c:strRef>
          </c:cat>
          <c:val>
            <c:numRef>
              <c:f>'Joonis 14'!$B$9:$E$9</c:f>
              <c:numCache>
                <c:formatCode>0%</c:formatCode>
                <c:ptCount val="4"/>
                <c:pt idx="0">
                  <c:v>0.32340425531914896</c:v>
                </c:pt>
                <c:pt idx="1">
                  <c:v>0.248046875</c:v>
                </c:pt>
                <c:pt idx="2">
                  <c:v>0.17757009345794392</c:v>
                </c:pt>
                <c:pt idx="3">
                  <c:v>0.20890868596881959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B1-4DC7-9D87-0F84BA5F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368495"/>
        <c:axId val="1525356431"/>
      </c:lineChart>
      <c:catAx>
        <c:axId val="15253684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25356431"/>
        <c:crosses val="autoZero"/>
        <c:auto val="1"/>
        <c:lblAlgn val="ctr"/>
        <c:lblOffset val="100"/>
        <c:noMultiLvlLbl val="1"/>
      </c:catAx>
      <c:valAx>
        <c:axId val="1525356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8.1475694444444451E-3"/>
              <c:y val="0.239366068824730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2536849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EMÜ</a:t>
            </a:r>
          </a:p>
        </c:rich>
      </c:tx>
      <c:layout>
        <c:manualLayout>
          <c:xMode val="edge"/>
          <c:yMode val="edge"/>
          <c:x val="0.14315804929978157"/>
          <c:y val="3.75828507817845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506986111111111"/>
          <c:y val="0.10836277974087162"/>
          <c:w val="0.69464374544804941"/>
          <c:h val="0.64096081375042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15'!$B$3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34677496354421E-17"/>
                  <c:y val="0.122426569470335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C6-4391-80B2-0944D7953499}"/>
                </c:ext>
              </c:extLst>
            </c:dLbl>
            <c:dLbl>
              <c:idx val="2"/>
              <c:layout>
                <c:manualLayout>
                  <c:x val="0"/>
                  <c:y val="0.15069512070708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C6-4391-80B2-0944D7953499}"/>
                </c:ext>
              </c:extLst>
            </c:dLbl>
            <c:dLbl>
              <c:idx val="4"/>
              <c:layout>
                <c:manualLayout>
                  <c:x val="-9.7387099854176838E-17"/>
                  <c:y val="0.20723222318058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C6-4391-80B2-0944D79534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15'!$B$4:$B$9</c:f>
              <c:numCache>
                <c:formatCode>General</c:formatCode>
                <c:ptCount val="6"/>
                <c:pt idx="0">
                  <c:v>24</c:v>
                </c:pt>
                <c:pt idx="1">
                  <c:v>34</c:v>
                </c:pt>
                <c:pt idx="2">
                  <c:v>42</c:v>
                </c:pt>
                <c:pt idx="3">
                  <c:v>40</c:v>
                </c:pt>
                <c:pt idx="4">
                  <c:v>41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6-4391-80B2-0944D7953499}"/>
            </c:ext>
          </c:extLst>
        </c:ser>
        <c:ser>
          <c:idx val="2"/>
          <c:order val="1"/>
          <c:tx>
            <c:strRef>
              <c:f>'Joonis 15'!$C$3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34677496354421E-17"/>
                  <c:y val="6.47594669040928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C6-4391-80B2-0944D7953499}"/>
                </c:ext>
              </c:extLst>
            </c:dLbl>
            <c:dLbl>
              <c:idx val="1"/>
              <c:layout>
                <c:manualLayout>
                  <c:x val="-4.662004662004662E-3"/>
                  <c:y val="8.2587906083723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C6-4391-80B2-0944D7953499}"/>
                </c:ext>
              </c:extLst>
            </c:dLbl>
            <c:dLbl>
              <c:idx val="5"/>
              <c:layout>
                <c:manualLayout>
                  <c:x val="0"/>
                  <c:y val="7.49524683972806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C6-4391-80B2-0944D79534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15'!$C$4:$C$9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C6-4391-80B2-0944D7953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15'!$D$3</c:f>
              <c:strCache>
                <c:ptCount val="1"/>
                <c:pt idx="0">
                  <c:v>Taotluste 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201388888888894E-2"/>
                  <c:y val="-5.6537102473498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C6-4391-80B2-0944D7953499}"/>
                </c:ext>
              </c:extLst>
            </c:dLbl>
            <c:dLbl>
              <c:idx val="1"/>
              <c:layout>
                <c:manualLayout>
                  <c:x val="-3.7859148725290455E-2"/>
                  <c:y val="4.240285139454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C6-4391-80B2-0944D7953499}"/>
                </c:ext>
              </c:extLst>
            </c:dLbl>
            <c:dLbl>
              <c:idx val="2"/>
              <c:layout>
                <c:manualLayout>
                  <c:x val="-7.8235011199516286E-2"/>
                  <c:y val="-5.653710247349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C6-4391-80B2-0944D7953499}"/>
                </c:ext>
              </c:extLst>
            </c:dLbl>
            <c:dLbl>
              <c:idx val="3"/>
              <c:layout>
                <c:manualLayout>
                  <c:x val="-1.1941706587375879E-2"/>
                  <c:y val="-2.8268431426616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C6-4391-80B2-0944D7953499}"/>
                </c:ext>
              </c:extLst>
            </c:dLbl>
            <c:dLbl>
              <c:idx val="4"/>
              <c:layout>
                <c:manualLayout>
                  <c:x val="-3.6398876713837347E-2"/>
                  <c:y val="-3.5839741822155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C6-4391-80B2-0944D7953499}"/>
                </c:ext>
              </c:extLst>
            </c:dLbl>
            <c:dLbl>
              <c:idx val="5"/>
              <c:layout>
                <c:manualLayout>
                  <c:x val="-1.3610484004184792E-2"/>
                  <c:y val="-5.092721386480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C6-4391-80B2-0944D79534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15'!$A$4:$A$9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15'!$D$4:$D$9</c:f>
              <c:numCache>
                <c:formatCode>0%</c:formatCode>
                <c:ptCount val="6"/>
                <c:pt idx="0">
                  <c:v>0.125</c:v>
                </c:pt>
                <c:pt idx="1">
                  <c:v>0.11764705882352941</c:v>
                </c:pt>
                <c:pt idx="2">
                  <c:v>0.21428571428571427</c:v>
                </c:pt>
                <c:pt idx="3">
                  <c:v>0.22500000000000001</c:v>
                </c:pt>
                <c:pt idx="4">
                  <c:v>0.17073170731707318</c:v>
                </c:pt>
                <c:pt idx="5">
                  <c:v>0.10638297872340426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EC6-4391-80B2-0944D79534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Taotluste ja grantide arv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Edukuse määr</a:t>
                </a:r>
              </a:p>
            </c:rich>
          </c:tx>
          <c:layout>
            <c:manualLayout>
              <c:xMode val="edge"/>
              <c:yMode val="edge"/>
              <c:x val="0.93750340108010055"/>
              <c:y val="0.292472663531899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939550095505074E-2"/>
          <c:y val="0.84662234341329912"/>
          <c:w val="0.87566250000000001"/>
          <c:h val="0.15337765658670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KBFI</a:t>
            </a:r>
          </a:p>
        </c:rich>
      </c:tx>
      <c:layout>
        <c:manualLayout>
          <c:xMode val="edge"/>
          <c:yMode val="edge"/>
          <c:x val="0.1520184544405998"/>
          <c:y val="2.0833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506986111111111"/>
          <c:y val="0.11058973097112861"/>
          <c:w val="0.66909117329191981"/>
          <c:h val="0.62358923884514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15'!$G$3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254346475241831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32-404C-B600-573B5D9EEB40}"/>
                </c:ext>
              </c:extLst>
            </c:dLbl>
            <c:dLbl>
              <c:idx val="2"/>
              <c:layout>
                <c:manualLayout>
                  <c:x val="0"/>
                  <c:y val="0.18221374671916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9-451F-937E-AE204CD31B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15'!$F$4:$F$9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15'!$G$4:$G$9</c:f>
              <c:numCache>
                <c:formatCode>General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2-404C-B600-573B5D9EEB40}"/>
            </c:ext>
          </c:extLst>
        </c:ser>
        <c:ser>
          <c:idx val="2"/>
          <c:order val="1"/>
          <c:tx>
            <c:strRef>
              <c:f>'Joonis 15'!$H$3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11089238845143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59-451F-937E-AE204CD31B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15'!$F$4:$F$9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15'!$H$4:$H$9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2-404C-B600-573B5D9E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15'!$I$3</c:f>
              <c:strCache>
                <c:ptCount val="1"/>
                <c:pt idx="0">
                  <c:v>Taotluste 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059268542989213E-2"/>
                  <c:y val="-9.662524606299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32-404C-B600-573B5D9EEB40}"/>
                </c:ext>
              </c:extLst>
            </c:dLbl>
            <c:dLbl>
              <c:idx val="1"/>
              <c:layout>
                <c:manualLayout>
                  <c:x val="-9.2022995395471763E-2"/>
                  <c:y val="-8.6046587926509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32-404C-B600-573B5D9EEB40}"/>
                </c:ext>
              </c:extLst>
            </c:dLbl>
            <c:dLbl>
              <c:idx val="2"/>
              <c:layout>
                <c:manualLayout>
                  <c:x val="-3.1021180555555555E-2"/>
                  <c:y val="-6.590621039290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32-404C-B600-573B5D9EEB40}"/>
                </c:ext>
              </c:extLst>
            </c:dLbl>
            <c:dLbl>
              <c:idx val="3"/>
              <c:layout>
                <c:manualLayout>
                  <c:x val="-4.2496527777777779E-2"/>
                  <c:y val="-7.097591888466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32-404C-B600-573B5D9EEB40}"/>
                </c:ext>
              </c:extLst>
            </c:dLbl>
            <c:dLbl>
              <c:idx val="4"/>
              <c:layout>
                <c:manualLayout>
                  <c:x val="-3.9840624999999998E-2"/>
                  <c:y val="-6.0836501901140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32-404C-B600-573B5D9EEB40}"/>
                </c:ext>
              </c:extLst>
            </c:dLbl>
            <c:dLbl>
              <c:idx val="5"/>
              <c:layout>
                <c:manualLayout>
                  <c:x val="-1.5136111111111274E-2"/>
                  <c:y val="-2.534854245880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32-404C-B600-573B5D9EEB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15'!$A$4:$A$9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15'!$I$4:$I$9</c:f>
              <c:numCache>
                <c:formatCode>0%</c:formatCode>
                <c:ptCount val="6"/>
                <c:pt idx="0">
                  <c:v>0.22222222222222221</c:v>
                </c:pt>
                <c:pt idx="1">
                  <c:v>0.38461538461538464</c:v>
                </c:pt>
                <c:pt idx="2">
                  <c:v>0.47058823529411764</c:v>
                </c:pt>
                <c:pt idx="3">
                  <c:v>0.44444444444444442</c:v>
                </c:pt>
                <c:pt idx="4">
                  <c:v>0.5</c:v>
                </c:pt>
                <c:pt idx="5">
                  <c:v>0.26666666666666666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32-404C-B600-573B5D9EEB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Taotluste ja grantide arv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Edukuse määr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000316441390533E-2"/>
          <c:y val="0.82064181430446193"/>
          <c:w val="0.92865211036270212"/>
          <c:h val="0.17935818569553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TTÜ</a:t>
            </a:r>
          </a:p>
        </c:rich>
      </c:tx>
      <c:layout>
        <c:manualLayout>
          <c:xMode val="edge"/>
          <c:yMode val="edge"/>
          <c:x val="0.15955344123651213"/>
          <c:y val="4.65387139107611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4434861111111111"/>
          <c:y val="0.10587803477690287"/>
          <c:w val="0.69379957713619145"/>
          <c:h val="0.63368192257217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15'!$B$12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9.7387099854176838E-17"/>
                  <c:y val="0.19780937276833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DE-47E4-A9AD-D00C6BF5BC03}"/>
                </c:ext>
              </c:extLst>
            </c:dLbl>
            <c:dLbl>
              <c:idx val="3"/>
              <c:layout>
                <c:manualLayout>
                  <c:x val="0"/>
                  <c:y val="0.174252246737709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E-47E4-A9AD-D00C6BF5B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15'!$B$13:$B$18</c:f>
              <c:numCache>
                <c:formatCode>General</c:formatCode>
                <c:ptCount val="6"/>
                <c:pt idx="0">
                  <c:v>86</c:v>
                </c:pt>
                <c:pt idx="1">
                  <c:v>89</c:v>
                </c:pt>
                <c:pt idx="2">
                  <c:v>102</c:v>
                </c:pt>
                <c:pt idx="3">
                  <c:v>89</c:v>
                </c:pt>
                <c:pt idx="4">
                  <c:v>67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E-47E4-A9AD-D00C6BF5BC03}"/>
            </c:ext>
          </c:extLst>
        </c:ser>
        <c:ser>
          <c:idx val="2"/>
          <c:order val="1"/>
          <c:tx>
            <c:strRef>
              <c:f>'Joonis 15'!$C$12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091622381124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E-47E4-A9AD-D00C6BF5BC03}"/>
                </c:ext>
              </c:extLst>
            </c:dLbl>
            <c:dLbl>
              <c:idx val="1"/>
              <c:layout>
                <c:manualLayout>
                  <c:x val="0"/>
                  <c:y val="8.2639025590551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95-4AB7-BECE-A257177B7788}"/>
                </c:ext>
              </c:extLst>
            </c:dLbl>
            <c:dLbl>
              <c:idx val="4"/>
              <c:layout>
                <c:manualLayout>
                  <c:x val="0"/>
                  <c:y val="8.2639025590551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95-4AB7-BECE-A257177B7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15'!$C$13:$C$18</c:f>
              <c:numCache>
                <c:formatCode>General</c:formatCode>
                <c:ptCount val="6"/>
                <c:pt idx="0">
                  <c:v>7</c:v>
                </c:pt>
                <c:pt idx="1">
                  <c:v>12</c:v>
                </c:pt>
                <c:pt idx="2">
                  <c:v>25</c:v>
                </c:pt>
                <c:pt idx="3">
                  <c:v>19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E-47E4-A9AD-D00C6BF5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15'!$D$12</c:f>
              <c:strCache>
                <c:ptCount val="1"/>
                <c:pt idx="0">
                  <c:v>Taotluste edukuse määr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211067366579217E-2"/>
                  <c:y val="2.6041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DE-47E4-A9AD-D00C6BF5BC03}"/>
                </c:ext>
              </c:extLst>
            </c:dLbl>
            <c:dLbl>
              <c:idx val="1"/>
              <c:layout>
                <c:manualLayout>
                  <c:x val="-3.984069699620880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DE-47E4-A9AD-D00C6BF5BC03}"/>
                </c:ext>
              </c:extLst>
            </c:dLbl>
            <c:dLbl>
              <c:idx val="2"/>
              <c:layout>
                <c:manualLayout>
                  <c:x val="-3.5211067366579175E-2"/>
                  <c:y val="-6.2997047244094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DE-47E4-A9AD-D00C6BF5BC03}"/>
                </c:ext>
              </c:extLst>
            </c:dLbl>
            <c:dLbl>
              <c:idx val="3"/>
              <c:layout>
                <c:manualLayout>
                  <c:x val="-7.4332895888014E-3"/>
                  <c:y val="-4.6875000000000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DE-47E4-A9AD-D00C6BF5BC03}"/>
                </c:ext>
              </c:extLst>
            </c:dLbl>
            <c:dLbl>
              <c:idx val="4"/>
              <c:layout>
                <c:manualLayout>
                  <c:x val="-3.9840696996208805E-2"/>
                  <c:y val="3.1250000000000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DE-47E4-A9AD-D00C6BF5BC03}"/>
                </c:ext>
              </c:extLst>
            </c:dLbl>
            <c:dLbl>
              <c:idx val="5"/>
              <c:layout>
                <c:manualLayout>
                  <c:x val="-6.2306430446194223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DE-47E4-A9AD-D00C6BF5B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15'!$A$13:$A$18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15'!$D$13:$D$18</c:f>
              <c:numCache>
                <c:formatCode>0%</c:formatCode>
                <c:ptCount val="6"/>
                <c:pt idx="0">
                  <c:v>8.1395348837209308E-2</c:v>
                </c:pt>
                <c:pt idx="1">
                  <c:v>0.1348314606741573</c:v>
                </c:pt>
                <c:pt idx="2">
                  <c:v>0.24509803921568626</c:v>
                </c:pt>
                <c:pt idx="3">
                  <c:v>0.21348314606741572</c:v>
                </c:pt>
                <c:pt idx="4">
                  <c:v>0.17910447761194029</c:v>
                </c:pt>
                <c:pt idx="5">
                  <c:v>0.25806451612903225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3DE-47E4-A9AD-D00C6BF5BC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Tatoluste ja grantide arv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Edukuse määr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308333333333341E-2"/>
          <c:y val="0.82765214895013128"/>
          <c:w val="0.84338333333333337"/>
          <c:h val="0.16942790354330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TLÜ</a:t>
            </a:r>
          </a:p>
        </c:rich>
      </c:tx>
      <c:layout>
        <c:manualLayout>
          <c:xMode val="edge"/>
          <c:yMode val="edge"/>
          <c:x val="0.13500009050592815"/>
          <c:y val="9.66614581737594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5195474703593087"/>
          <c:y val="9.5126688930420658E-2"/>
          <c:w val="0.69098307539143811"/>
          <c:h val="0.644696630819980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15'!$G$12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0.183675097149958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E-4CC2-8E9C-43913B0A6271}"/>
                </c:ext>
              </c:extLst>
            </c:dLbl>
            <c:dLbl>
              <c:idx val="4"/>
              <c:layout>
                <c:manualLayout>
                  <c:x val="-9.7387099854176838E-17"/>
                  <c:y val="0.221366498798957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5E-4CC2-8E9C-43913B0A6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15'!$F$13:$F$18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15'!$G$13:$G$18</c:f>
              <c:numCache>
                <c:formatCode>General</c:formatCode>
                <c:ptCount val="6"/>
                <c:pt idx="0">
                  <c:v>20</c:v>
                </c:pt>
                <c:pt idx="1">
                  <c:v>17</c:v>
                </c:pt>
                <c:pt idx="2">
                  <c:v>22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E-4CC2-8E9C-43913B0A6271}"/>
            </c:ext>
          </c:extLst>
        </c:ser>
        <c:ser>
          <c:idx val="2"/>
          <c:order val="1"/>
          <c:tx>
            <c:strRef>
              <c:f>'Joonis 15'!$H$12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34677496354421E-17"/>
                  <c:y val="6.75859510494048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5E-4CC2-8E9C-43913B0A6271}"/>
                </c:ext>
              </c:extLst>
            </c:dLbl>
            <c:dLbl>
              <c:idx val="1"/>
              <c:layout>
                <c:manualLayout>
                  <c:x val="-4.5977011494252873E-3"/>
                  <c:y val="8.210913324550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62-4D9D-A6C5-6F1D1EFF8B5F}"/>
                </c:ext>
              </c:extLst>
            </c:dLbl>
            <c:dLbl>
              <c:idx val="2"/>
              <c:layout>
                <c:manualLayout>
                  <c:x val="0"/>
                  <c:y val="7.69210658006269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62-4D9D-A6C5-6F1D1EFF8B5F}"/>
                </c:ext>
              </c:extLst>
            </c:dLbl>
            <c:dLbl>
              <c:idx val="5"/>
              <c:layout>
                <c:manualLayout>
                  <c:x val="0"/>
                  <c:y val="7.2297376255529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5E-4CC2-8E9C-43913B0A6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15'!$F$13:$F$18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15'!$H$13:$H$18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E-4CC2-8E9C-43913B0A6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15'!$I$12</c:f>
              <c:strCache>
                <c:ptCount val="1"/>
                <c:pt idx="0">
                  <c:v>Taotluste 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840709566476645E-2"/>
                  <c:y val="5.7068741893644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5E-4CC2-8E9C-43913B0A6271}"/>
                </c:ext>
              </c:extLst>
            </c:dLbl>
            <c:dLbl>
              <c:idx val="1"/>
              <c:layout>
                <c:manualLayout>
                  <c:x val="-4.2496515521766719E-2"/>
                  <c:y val="-5.706874189364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5E-4CC2-8E9C-43913B0A6271}"/>
                </c:ext>
              </c:extLst>
            </c:dLbl>
            <c:dLbl>
              <c:idx val="2"/>
              <c:layout>
                <c:manualLayout>
                  <c:x val="-4.0554982351344013E-2"/>
                  <c:y val="3.6316472114137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5E-4CC2-8E9C-43913B0A6271}"/>
                </c:ext>
              </c:extLst>
            </c:dLbl>
            <c:dLbl>
              <c:idx val="3"/>
              <c:layout>
                <c:manualLayout>
                  <c:x val="-4.3211150330346636E-2"/>
                  <c:y val="-5.1880674448767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5E-4CC2-8E9C-43913B0A6271}"/>
                </c:ext>
              </c:extLst>
            </c:dLbl>
            <c:dLbl>
              <c:idx val="4"/>
              <c:layout>
                <c:manualLayout>
                  <c:x val="-3.9840709566476604E-2"/>
                  <c:y val="-2.5940337224383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5E-4CC2-8E9C-43913B0A6271}"/>
                </c:ext>
              </c:extLst>
            </c:dLbl>
            <c:dLbl>
              <c:idx val="5"/>
              <c:layout>
                <c:manualLayout>
                  <c:x val="-2.0735270160195492E-2"/>
                  <c:y val="-1.5564202334630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5E-4CC2-8E9C-43913B0A6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15'!$I$13:$I$18</c:f>
              <c:numCache>
                <c:formatCode>0%</c:formatCode>
                <c:ptCount val="6"/>
                <c:pt idx="0">
                  <c:v>0.1</c:v>
                </c:pt>
                <c:pt idx="1">
                  <c:v>0.17647058823529413</c:v>
                </c:pt>
                <c:pt idx="2">
                  <c:v>0.13636363636363635</c:v>
                </c:pt>
                <c:pt idx="3">
                  <c:v>0.2</c:v>
                </c:pt>
                <c:pt idx="4">
                  <c:v>0.19230769230769232</c:v>
                </c:pt>
                <c:pt idx="5">
                  <c:v>7.6923076923076927E-2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5E-4CC2-8E9C-43913B0A62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3.5485564304461943E-3"/>
              <c:y val="0.16962570340186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Edukuse määr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811805555555551E-2"/>
          <c:y val="0.81955329513771857"/>
          <c:w val="0.84955694444444441"/>
          <c:h val="0.16255440832541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TÜ</a:t>
            </a:r>
          </a:p>
        </c:rich>
      </c:tx>
      <c:layout>
        <c:manualLayout>
          <c:xMode val="edge"/>
          <c:yMode val="edge"/>
          <c:x val="0.18564785128603503"/>
          <c:y val="5.18806744487678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856633441467425"/>
          <c:y val="0.11307420494699646"/>
          <c:w val="0.66958175473233983"/>
          <c:h val="0.624628614030250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15'!$B$21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83675097149958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5E-4D07-A4C3-F24FF5B93830}"/>
                </c:ext>
              </c:extLst>
            </c:dLbl>
            <c:dLbl>
              <c:idx val="3"/>
              <c:layout>
                <c:manualLayout>
                  <c:x val="-9.7387099854176838E-17"/>
                  <c:y val="0.164829396325459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5E-4D07-A4C3-F24FF5B938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15'!$B$22:$B$27</c:f>
              <c:numCache>
                <c:formatCode>General</c:formatCode>
                <c:ptCount val="6"/>
                <c:pt idx="0">
                  <c:v>168</c:v>
                </c:pt>
                <c:pt idx="1">
                  <c:v>201</c:v>
                </c:pt>
                <c:pt idx="2">
                  <c:v>274</c:v>
                </c:pt>
                <c:pt idx="3">
                  <c:v>231</c:v>
                </c:pt>
                <c:pt idx="4">
                  <c:v>179</c:v>
                </c:pt>
                <c:pt idx="5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E-4D07-A4C3-F24FF5B93830}"/>
            </c:ext>
          </c:extLst>
        </c:ser>
        <c:ser>
          <c:idx val="2"/>
          <c:order val="1"/>
          <c:tx>
            <c:strRef>
              <c:f>'Joonis 15'!$C$21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5371732379606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07-4595-BD35-A511DC5F927F}"/>
                </c:ext>
              </c:extLst>
            </c:dLbl>
            <c:dLbl>
              <c:idx val="5"/>
              <c:layout>
                <c:manualLayout>
                  <c:x val="-1.6168794698185392E-16"/>
                  <c:y val="8.42734152394373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A2-4D88-93BA-E7B04DC9E2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15'!$C$22:$C$27</c:f>
              <c:numCache>
                <c:formatCode>General</c:formatCode>
                <c:ptCount val="6"/>
                <c:pt idx="0">
                  <c:v>28</c:v>
                </c:pt>
                <c:pt idx="1">
                  <c:v>48</c:v>
                </c:pt>
                <c:pt idx="2">
                  <c:v>63</c:v>
                </c:pt>
                <c:pt idx="3">
                  <c:v>53</c:v>
                </c:pt>
                <c:pt idx="4">
                  <c:v>46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5E-4D07-A4C3-F24FF5B93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15'!$D$21</c:f>
              <c:strCache>
                <c:ptCount val="1"/>
                <c:pt idx="0">
                  <c:v>Taotluste 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0336435672366462"/>
                  <c:y val="-5.3724053724053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5E-4D07-A4C3-F24FF5B93830}"/>
                </c:ext>
              </c:extLst>
            </c:dLbl>
            <c:dLbl>
              <c:idx val="1"/>
              <c:layout>
                <c:manualLayout>
                  <c:x val="-9.8052310459430761E-2"/>
                  <c:y val="-4.395604395604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5E-4D07-A4C3-F24FF5B93830}"/>
                </c:ext>
              </c:extLst>
            </c:dLbl>
            <c:dLbl>
              <c:idx val="2"/>
              <c:layout>
                <c:manualLayout>
                  <c:x val="-4.2496734651769792E-2"/>
                  <c:y val="4.3956043956043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5E-4D07-A4C3-F24FF5B93830}"/>
                </c:ext>
              </c:extLst>
            </c:dLbl>
            <c:dLbl>
              <c:idx val="3"/>
              <c:layout>
                <c:manualLayout>
                  <c:x val="-1.2062923615822342E-2"/>
                  <c:y val="3.9072039072039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5E-4D07-A4C3-F24FF5B93830}"/>
                </c:ext>
              </c:extLst>
            </c:dLbl>
            <c:dLbl>
              <c:idx val="4"/>
              <c:layout>
                <c:manualLayout>
                  <c:x val="1.0402818023774433E-2"/>
                  <c:y val="-2.442002442002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5E-4D07-A4C3-F24FF5B93830}"/>
                </c:ext>
              </c:extLst>
            </c:dLbl>
            <c:dLbl>
              <c:idx val="5"/>
              <c:layout>
                <c:manualLayout>
                  <c:x val="-3.452866525541895E-2"/>
                  <c:y val="2.930402930402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5E-4D07-A4C3-F24FF5B938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15'!$A$22:$A$27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15'!$D$22:$D$27</c:f>
              <c:numCache>
                <c:formatCode>0%</c:formatCode>
                <c:ptCount val="6"/>
                <c:pt idx="0">
                  <c:v>0.16666666666666666</c:v>
                </c:pt>
                <c:pt idx="1">
                  <c:v>0.23880597014925373</c:v>
                </c:pt>
                <c:pt idx="2">
                  <c:v>0.22992700729927007</c:v>
                </c:pt>
                <c:pt idx="3">
                  <c:v>0.22943722943722944</c:v>
                </c:pt>
                <c:pt idx="4">
                  <c:v>0.25698324022346369</c:v>
                </c:pt>
                <c:pt idx="5">
                  <c:v>0.20121951219512196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5E-4D07-A4C3-F24FF5B938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Tatoluste ja grantide arv</a:t>
                </a:r>
              </a:p>
            </c:rich>
          </c:tx>
          <c:layout>
            <c:manualLayout>
              <c:xMode val="edge"/>
              <c:yMode val="edge"/>
              <c:x val="3.4900858450298356E-3"/>
              <c:y val="0.16356570813263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Edukuse määr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812152777777778E-2"/>
          <c:y val="0.83356516233136224"/>
          <c:w val="0.95499560914100634"/>
          <c:h val="0.15799217704790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453125"/>
          <c:y val="5.8796296296296298E-2"/>
          <c:w val="0.85190121527777773"/>
          <c:h val="0.76060740740740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'Joonis 3'!$A$3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F113FE3-9186-4718-86BC-36FD3CD14990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72430AB2-9D6C-433D-8C4A-6E10882B35F8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C74-4899-8CF1-8E5C107355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1CE4CF-332C-4F37-B3BB-E545EC080A89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AF73F2EC-14A6-40AA-B729-87AEF9485D78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C74-4899-8CF1-8E5C107355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F5178C7-ABD1-43FD-B8E1-7EBB3A294908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D70E98A5-8D8F-4D00-A861-6B1A7A4153F2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C74-4899-8CF1-8E5C107355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388DE1B-B30D-4A3A-AA27-ADA9E44D4B42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4074C799-79B0-4FAD-8725-D8CB19B52682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C74-4899-8CF1-8E5C107355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412EA61-92EF-4ED3-BD18-2DAF21CC194B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E6E373A6-E850-4553-AC66-24E136116E7F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C74-4899-8CF1-8E5C107355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D5B2753-A132-494D-9698-1AF28C695486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67423D5-9193-42F5-A45F-7B1D8C10AAC8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C74-4899-8CF1-8E5C10735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3'!$B$2:$G$2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3'!$B$3:$G$3</c:f>
              <c:numCache>
                <c:formatCode>0%</c:formatCode>
                <c:ptCount val="6"/>
                <c:pt idx="0">
                  <c:v>0.57669851375455805</c:v>
                </c:pt>
                <c:pt idx="1">
                  <c:v>0.78215139691380797</c:v>
                </c:pt>
                <c:pt idx="2">
                  <c:v>0.84607821984183185</c:v>
                </c:pt>
                <c:pt idx="3">
                  <c:v>0.86907468597423054</c:v>
                </c:pt>
                <c:pt idx="4">
                  <c:v>0.79063971371123665</c:v>
                </c:pt>
                <c:pt idx="5">
                  <c:v>0.79070649758230316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3'!$B$15:$G$15</c15:f>
                <c15:dlblRangeCache>
                  <c:ptCount val="6"/>
                  <c:pt idx="0">
                    <c:v>2,3</c:v>
                  </c:pt>
                  <c:pt idx="1">
                    <c:v>6,6</c:v>
                  </c:pt>
                  <c:pt idx="2">
                    <c:v>15,7</c:v>
                  </c:pt>
                  <c:pt idx="3">
                    <c:v>13,8</c:v>
                  </c:pt>
                  <c:pt idx="4">
                    <c:v>8,2</c:v>
                  </c:pt>
                  <c:pt idx="5">
                    <c:v>8,1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C74-4899-8CF1-8E5C10735525}"/>
            </c:ext>
          </c:extLst>
        </c:ser>
        <c:ser>
          <c:idx val="1"/>
          <c:order val="1"/>
          <c:tx>
            <c:strRef>
              <c:f>'Joonis 3'!$A$4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BBE9B7E-A34B-46E4-B441-DAD744D672F2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5F0CC264-21AA-4554-BBC1-19F9EB8D5A79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C74-4899-8CF1-8E5C107355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8FBDA2-1BE1-4CDA-BBDC-9C9F6EFC0A7F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20696DD-F69C-43C4-BE58-F9236787B59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C74-4899-8CF1-8E5C107355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D8D5E3-CCCB-4750-A134-5253D20DD1F5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C1AD7F98-D92C-4A88-B859-51D49D3CEA0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C74-4899-8CF1-8E5C107355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3AD506-6D3E-42A1-BFC7-D4890CA1EAF6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191E737F-BD89-4686-9901-4417995EC88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C74-4899-8CF1-8E5C107355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29B3FEE-E812-418F-AB81-2839F9416776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5927ADDE-8623-4023-BF98-FCFCAA20E6CA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C74-4899-8CF1-8E5C107355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09D7F91-F4EF-443A-B5A2-E8335AE9680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ADD21AF7-061E-4B0E-960D-6C02EBB8E474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C74-4899-8CF1-8E5C10735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3'!$B$2:$G$2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3'!$B$4:$G$4</c:f>
              <c:numCache>
                <c:formatCode>0%</c:formatCode>
                <c:ptCount val="6"/>
                <c:pt idx="0">
                  <c:v>0.29666224984777678</c:v>
                </c:pt>
                <c:pt idx="1">
                  <c:v>0.18274876337763146</c:v>
                </c:pt>
                <c:pt idx="2">
                  <c:v>0.10825960665616757</c:v>
                </c:pt>
                <c:pt idx="3">
                  <c:v>0.10923463048892031</c:v>
                </c:pt>
                <c:pt idx="4">
                  <c:v>0.17148739489041215</c:v>
                </c:pt>
                <c:pt idx="5">
                  <c:v>0.15945012789223512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3'!$B$16:$G$16</c15:f>
                <c15:dlblRangeCache>
                  <c:ptCount val="6"/>
                  <c:pt idx="0">
                    <c:v>1,2</c:v>
                  </c:pt>
                  <c:pt idx="1">
                    <c:v>1,5</c:v>
                  </c:pt>
                  <c:pt idx="2">
                    <c:v>2,0</c:v>
                  </c:pt>
                  <c:pt idx="3">
                    <c:v>1,7</c:v>
                  </c:pt>
                  <c:pt idx="4">
                    <c:v>1,8</c:v>
                  </c:pt>
                  <c:pt idx="5">
                    <c:v>1,6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5C74-4899-8CF1-8E5C10735525}"/>
            </c:ext>
          </c:extLst>
        </c:ser>
        <c:ser>
          <c:idx val="2"/>
          <c:order val="2"/>
          <c:tx>
            <c:strRef>
              <c:f>'Joonis 3'!$A$5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A68035E-999E-479B-A1A3-1F24CB0DB4E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6502111-AC22-4B88-A3C5-9C4DD3A21C2F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C74-4899-8CF1-8E5C107355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5D5997E-F2CD-4D03-A9C1-296D68A31B6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D96B7F5-EC32-4B8A-B3E0-F7AFC84763BD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C74-4899-8CF1-8E5C107355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6DBB9ED-55DD-4CA7-A28D-82ED555D89F7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5377685-7172-4248-926C-0B8233A15C2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C74-4899-8CF1-8E5C10735525}"/>
                </c:ext>
              </c:extLst>
            </c:dLbl>
            <c:dLbl>
              <c:idx val="3"/>
              <c:layout>
                <c:manualLayout>
                  <c:x val="0"/>
                  <c:y val="-3.13580246913580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1004DF-794E-4B2B-8600-394168C272A3}" type="CELLRANGE">
                      <a:rPr lang="en-US" b="0" baseline="0"/>
                      <a:pPr>
                        <a:defRPr/>
                      </a:pPr>
                      <a:t>[LAHTRIVAHEMIK]</a:t>
                    </a:fld>
                    <a:r>
                      <a:rPr lang="en-US" b="0" baseline="0"/>
                      <a:t>; </a:t>
                    </a:r>
                    <a:fld id="{DCB139C7-1573-441C-B34E-9AFECB9EBB8D}" type="VALUE">
                      <a:rPr lang="en-US" b="0" baseline="0"/>
                      <a:pPr>
                        <a:defRPr/>
                      </a:pPr>
                      <a:t>[VÄÄRTUS]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C74-4899-8CF1-8E5C107355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E8E1D51-5B5B-4F2C-B349-9DFE123AFA20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7F8163C-63AE-4E04-B534-9178A4F7469D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C74-4899-8CF1-8E5C107355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2BDF690-B67F-410B-AB59-7103BEDE1BE1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27C5DC7-4E31-4A8D-8D18-514F240B7DD5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C74-4899-8CF1-8E5C10735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3'!$B$2:$G$2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3'!$B$5:$G$5</c:f>
              <c:numCache>
                <c:formatCode>0%</c:formatCode>
                <c:ptCount val="6"/>
                <c:pt idx="0">
                  <c:v>0.12663923639766547</c:v>
                </c:pt>
                <c:pt idx="1">
                  <c:v>3.5099839708560586E-2</c:v>
                </c:pt>
                <c:pt idx="2">
                  <c:v>4.5662173502000629E-2</c:v>
                </c:pt>
                <c:pt idx="3">
                  <c:v>2.169068353684913E-2</c:v>
                </c:pt>
                <c:pt idx="4">
                  <c:v>3.7872891398351198E-2</c:v>
                </c:pt>
                <c:pt idx="5">
                  <c:v>4.9843374525461753E-2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3'!$B$17:$G$17</c15:f>
                <c15:dlblRangeCache>
                  <c:ptCount val="6"/>
                  <c:pt idx="0">
                    <c:v>0,5</c:v>
                  </c:pt>
                  <c:pt idx="1">
                    <c:v>0,3</c:v>
                  </c:pt>
                  <c:pt idx="2">
                    <c:v>0,8</c:v>
                  </c:pt>
                  <c:pt idx="3">
                    <c:v>0,3</c:v>
                  </c:pt>
                  <c:pt idx="4">
                    <c:v>0,4</c:v>
                  </c:pt>
                  <c:pt idx="5">
                    <c:v>0,5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5C74-4899-8CF1-8E5C107355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840988880"/>
        <c:axId val="840993872"/>
      </c:barChart>
      <c:catAx>
        <c:axId val="84098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40993872"/>
        <c:crosses val="autoZero"/>
        <c:auto val="1"/>
        <c:lblAlgn val="ctr"/>
        <c:lblOffset val="100"/>
        <c:noMultiLvlLbl val="0"/>
      </c:catAx>
      <c:valAx>
        <c:axId val="84099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Alustavate</a:t>
                </a:r>
                <a:r>
                  <a:rPr lang="et-EE" baseline="0"/>
                  <a:t> grantide mahu osakaal (%)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409888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100" b="1"/>
              <a:t>Väiksemad asutused</a:t>
            </a:r>
          </a:p>
        </c:rich>
      </c:tx>
      <c:layout>
        <c:manualLayout>
          <c:xMode val="edge"/>
          <c:yMode val="edge"/>
          <c:x val="0.14581141386103713"/>
          <c:y val="2.7434842249657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6638725239533345"/>
          <c:y val="0.12720848056537101"/>
          <c:w val="0.67788826683983372"/>
          <c:h val="0.625182440430240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15'!$G$21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6560424966799957E-3"/>
                  <c:y val="0.188386522356083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4-4422-9756-BCB1A564B283}"/>
                </c:ext>
              </c:extLst>
            </c:dLbl>
            <c:dLbl>
              <c:idx val="5"/>
              <c:layout>
                <c:manualLayout>
                  <c:x val="0"/>
                  <c:y val="0.20723222318058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4-4422-9756-BCB1A564B2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15'!$G$22:$G$27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22</c:v>
                </c:pt>
                <c:pt idx="3">
                  <c:v>19</c:v>
                </c:pt>
                <c:pt idx="4">
                  <c:v>14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4-4422-9756-BCB1A564B283}"/>
            </c:ext>
          </c:extLst>
        </c:ser>
        <c:ser>
          <c:idx val="2"/>
          <c:order val="1"/>
          <c:tx>
            <c:strRef>
              <c:f>'Joonis 15'!$H$21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204-4422-9756-BCB1A564B283}"/>
                </c:ext>
              </c:extLst>
            </c:dLbl>
            <c:dLbl>
              <c:idx val="1"/>
              <c:layout>
                <c:manualLayout>
                  <c:x val="-4.8693549927088419E-17"/>
                  <c:y val="7.00199400869944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04-4422-9756-BCB1A564B283}"/>
                </c:ext>
              </c:extLst>
            </c:dLbl>
            <c:dLbl>
              <c:idx val="3"/>
              <c:layout>
                <c:manualLayout>
                  <c:x val="-8.5469066749188883E-17"/>
                  <c:y val="7.699490504863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7E-4586-81F8-9AE7D584D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15'!$A$22:$A$27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15'!$H$22:$H$27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04-4422-9756-BCB1A564B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15'!$I$21</c:f>
              <c:strCache>
                <c:ptCount val="1"/>
                <c:pt idx="0">
                  <c:v>Taotluste 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14786331594668E-2"/>
                  <c:y val="-0.14117647058823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04-4422-9756-BCB1A564B283}"/>
                </c:ext>
              </c:extLst>
            </c:dLbl>
            <c:dLbl>
              <c:idx val="1"/>
              <c:layout>
                <c:manualLayout>
                  <c:x val="-0.10977071388480301"/>
                  <c:y val="-6.274509803921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04-4422-9756-BCB1A564B283}"/>
                </c:ext>
              </c:extLst>
            </c:dLbl>
            <c:dLbl>
              <c:idx val="2"/>
              <c:layout>
                <c:manualLayout>
                  <c:x val="-2.6504771578374327E-2"/>
                  <c:y val="-7.843137254901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04-4422-9756-BCB1A564B283}"/>
                </c:ext>
              </c:extLst>
            </c:dLbl>
            <c:dLbl>
              <c:idx val="3"/>
              <c:layout>
                <c:manualLayout>
                  <c:x val="-4.5152783380950613E-2"/>
                  <c:y val="3.6601307189542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04-4422-9756-BCB1A564B283}"/>
                </c:ext>
              </c:extLst>
            </c:dLbl>
            <c:dLbl>
              <c:idx val="4"/>
              <c:layout>
                <c:manualLayout>
                  <c:x val="-2.449864196221143E-2"/>
                  <c:y val="-2.614379084967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04-4422-9756-BCB1A564B283}"/>
                </c:ext>
              </c:extLst>
            </c:dLbl>
            <c:dLbl>
              <c:idx val="5"/>
              <c:layout>
                <c:manualLayout>
                  <c:x val="-1.4524525255758583E-2"/>
                  <c:y val="4.183006535947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04-4422-9756-BCB1A564B2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15'!$F$22:$F$27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15'!$I$22:$I$27</c:f>
              <c:numCache>
                <c:formatCode>0%</c:formatCode>
                <c:ptCount val="6"/>
                <c:pt idx="0">
                  <c:v>0.1</c:v>
                </c:pt>
                <c:pt idx="1">
                  <c:v>0.25</c:v>
                </c:pt>
                <c:pt idx="2">
                  <c:v>0.27272727272727271</c:v>
                </c:pt>
                <c:pt idx="3">
                  <c:v>0.10526315789473684</c:v>
                </c:pt>
                <c:pt idx="4">
                  <c:v>0.35714285714285715</c:v>
                </c:pt>
                <c:pt idx="5">
                  <c:v>0.2857142857142857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04-4422-9756-BCB1A564B2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Taotlusete j agrantide arv</a:t>
                </a:r>
              </a:p>
            </c:rich>
          </c:tx>
          <c:layout>
            <c:manualLayout>
              <c:xMode val="edge"/>
              <c:yMode val="edge"/>
              <c:x val="2.1012051094083987E-3"/>
              <c:y val="0.13766620348926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900"/>
                  <a:t>Edukuse määr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190277777777778E-2"/>
          <c:y val="0.83160640214090886"/>
          <c:w val="0.85077161171586624"/>
          <c:h val="0.1675598785445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8124459155887"/>
          <c:y val="5.9083072215362381E-2"/>
          <c:w val="0.85966326991197772"/>
          <c:h val="0.7739531221879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94-4915-A92F-3F2ACC85CBB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894-4915-A92F-3F2ACC85CBB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894-4915-A92F-3F2ACC85CBB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A894-4915-A92F-3F2ACC85CBB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A894-4915-A92F-3F2ACC85CBB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A894-4915-A92F-3F2ACC85C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2849951"/>
        <c:axId val="1902842879"/>
      </c:barChart>
      <c:lineChart>
        <c:grouping val="standard"/>
        <c:varyColors val="0"/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'Joonis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'Joonis 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A894-4915-A92F-3F2ACC85C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849951"/>
        <c:axId val="1902842879"/>
      </c:lineChart>
      <c:catAx>
        <c:axId val="19028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2842879"/>
        <c:crosses val="autoZero"/>
        <c:auto val="1"/>
        <c:lblAlgn val="ctr"/>
        <c:lblOffset val="100"/>
        <c:noMultiLvlLbl val="0"/>
      </c:catAx>
      <c:valAx>
        <c:axId val="190284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000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9.1784782732062947E-3"/>
              <c:y val="0.19079928319179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284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AR</a:t>
            </a:r>
          </a:p>
        </c:rich>
      </c:tx>
      <c:layout>
        <c:manualLayout>
          <c:xMode val="edge"/>
          <c:yMode val="edge"/>
          <c:x val="0.19299941333015908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3022884729589759"/>
          <c:y val="0.12634656838108002"/>
          <c:w val="0.74331925668280352"/>
          <c:h val="0.66125797943243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16'!$B$3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0.17039787640181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06-46F1-831B-E9C046C91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16'!$B$4:$B$9</c:f>
              <c:numCache>
                <c:formatCode>General</c:formatCode>
                <c:ptCount val="6"/>
                <c:pt idx="0">
                  <c:v>38</c:v>
                </c:pt>
                <c:pt idx="1">
                  <c:v>47</c:v>
                </c:pt>
                <c:pt idx="2">
                  <c:v>45</c:v>
                </c:pt>
                <c:pt idx="3">
                  <c:v>43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6-46F1-831B-E9C046C917D2}"/>
            </c:ext>
          </c:extLst>
        </c:ser>
        <c:ser>
          <c:idx val="2"/>
          <c:order val="1"/>
          <c:tx>
            <c:strRef>
              <c:f>'Joonis 16'!$C$3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16'!$C$4:$C$9</c:f>
              <c:numCache>
                <c:formatCode>General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6-46F1-831B-E9C046C91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16'!$D$3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905887315717176E-2"/>
                  <c:y val="-0.10281102249849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06-46F1-831B-E9C046C917D2}"/>
                </c:ext>
              </c:extLst>
            </c:dLbl>
            <c:dLbl>
              <c:idx val="1"/>
              <c:layout>
                <c:manualLayout>
                  <c:x val="-2.1163906705749649E-2"/>
                  <c:y val="-8.6294381752115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06-46F1-831B-E9C046C917D2}"/>
                </c:ext>
              </c:extLst>
            </c:dLbl>
            <c:dLbl>
              <c:idx val="2"/>
              <c:layout>
                <c:manualLayout>
                  <c:x val="-2.1163906705749587E-2"/>
                  <c:y val="-7.614210154598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06-46F1-831B-E9C046C917D2}"/>
                </c:ext>
              </c:extLst>
            </c:dLbl>
            <c:dLbl>
              <c:idx val="3"/>
              <c:layout>
                <c:manualLayout>
                  <c:x val="-1.6905887315717176E-2"/>
                  <c:y val="5.58375411337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06-46F1-831B-E9C046C917D2}"/>
                </c:ext>
              </c:extLst>
            </c:dLbl>
            <c:dLbl>
              <c:idx val="4"/>
              <c:layout>
                <c:manualLayout>
                  <c:x val="-9.376965284291168E-3"/>
                  <c:y val="-5.076140103065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06-46F1-831B-E9C046C917D2}"/>
                </c:ext>
              </c:extLst>
            </c:dLbl>
            <c:dLbl>
              <c:idx val="5"/>
              <c:layout>
                <c:manualLayout>
                  <c:x val="-1.7893261595467159E-2"/>
                  <c:y val="-6.0913681236787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06-46F1-831B-E9C046C91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16'!$A$4:$A$9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16'!$D$4:$D$9</c:f>
              <c:numCache>
                <c:formatCode>0%</c:formatCode>
                <c:ptCount val="6"/>
                <c:pt idx="0">
                  <c:v>0.15789473684210525</c:v>
                </c:pt>
                <c:pt idx="1">
                  <c:v>0.25531914893617019</c:v>
                </c:pt>
                <c:pt idx="2">
                  <c:v>0.31111111111111112</c:v>
                </c:pt>
                <c:pt idx="3">
                  <c:v>0.34883720930232559</c:v>
                </c:pt>
                <c:pt idx="4">
                  <c:v>0.43333333333333335</c:v>
                </c:pt>
                <c:pt idx="5">
                  <c:v>0.26666666666666666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F06-46F1-831B-E9C046C917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</a:t>
                </a:r>
                <a:r>
                  <a:rPr lang="et-EE" baseline="0"/>
                  <a:t> ja grantide arv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8.4431574756388458E-3"/>
              <c:y val="0.19063064445795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  <c:majorUnit val="10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</a:t>
                </a:r>
                <a:r>
                  <a:rPr lang="et-EE" baseline="0"/>
                  <a:t> (%)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  <c:majorUnit val="0.1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61774090619008E-2"/>
          <c:y val="0.88384849297916113"/>
          <c:w val="0.90322256944444446"/>
          <c:h val="8.2203738484929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HU</a:t>
            </a:r>
          </a:p>
        </c:rich>
      </c:tx>
      <c:layout>
        <c:manualLayout>
          <c:xMode val="edge"/>
          <c:yMode val="edge"/>
          <c:x val="0.1578604166666667"/>
          <c:y val="2.2283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3130171177077724"/>
          <c:y val="0.137689854883842"/>
          <c:w val="0.73313383230228946"/>
          <c:h val="0.641333504204762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16'!$G$3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0.230789349211207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D0-4DB1-909A-246509006594}"/>
                </c:ext>
              </c:extLst>
            </c:dLbl>
            <c:dLbl>
              <c:idx val="5"/>
              <c:layout>
                <c:manualLayout>
                  <c:x val="-9.7387099854176838E-17"/>
                  <c:y val="8.47351678213368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D0-4DB1-909A-2465090065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16'!$F$4:$F$9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16'!$G$4:$G$9</c:f>
              <c:numCache>
                <c:formatCode>General</c:formatCode>
                <c:ptCount val="6"/>
                <c:pt idx="0">
                  <c:v>37</c:v>
                </c:pt>
                <c:pt idx="1">
                  <c:v>48</c:v>
                </c:pt>
                <c:pt idx="2">
                  <c:v>76</c:v>
                </c:pt>
                <c:pt idx="3">
                  <c:v>71</c:v>
                </c:pt>
                <c:pt idx="4">
                  <c:v>59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0-4DB1-909A-246509006594}"/>
            </c:ext>
          </c:extLst>
        </c:ser>
        <c:ser>
          <c:idx val="2"/>
          <c:order val="1"/>
          <c:tx>
            <c:strRef>
              <c:f>'Joonis 16'!$H$3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227735445257693E-17"/>
                  <c:y val="2.18624369827908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84-4A99-B2E9-7D23B094152C}"/>
                </c:ext>
              </c:extLst>
            </c:dLbl>
            <c:dLbl>
              <c:idx val="1"/>
              <c:layout>
                <c:manualLayout>
                  <c:x val="-6.0455470890515385E-17"/>
                  <c:y val="7.67147245094997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D0-4DB1-909A-24650900659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3D0-4DB1-909A-24650900659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3D0-4DB1-909A-24650900659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3D0-4DB1-909A-246509006594}"/>
                </c:ext>
              </c:extLst>
            </c:dLbl>
            <c:dLbl>
              <c:idx val="5"/>
              <c:layout>
                <c:manualLayout>
                  <c:x val="3.2976092333057323E-3"/>
                  <c:y val="2.550456953857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84-4A99-B2E9-7D23B0941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16'!$F$4:$F$9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16'!$H$4:$H$9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0-4DB1-909A-246509006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16'!$I$3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9463034968938875E-2"/>
                  <c:y val="-5.827331939289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D0-4DB1-909A-246509006594}"/>
                </c:ext>
              </c:extLst>
            </c:dLbl>
            <c:dLbl>
              <c:idx val="1"/>
              <c:layout>
                <c:manualLayout>
                  <c:x val="-5.8381944444444403E-2"/>
                  <c:y val="-4.539007092198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D0-4DB1-909A-246509006594}"/>
                </c:ext>
              </c:extLst>
            </c:dLbl>
            <c:dLbl>
              <c:idx val="2"/>
              <c:layout>
                <c:manualLayout>
                  <c:x val="-2.6650135344788474E-2"/>
                  <c:y val="5.0825921219822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D0-4DB1-909A-246509006594}"/>
                </c:ext>
              </c:extLst>
            </c:dLbl>
            <c:dLbl>
              <c:idx val="3"/>
              <c:layout>
                <c:manualLayout>
                  <c:x val="-1.2176746661819787E-2"/>
                  <c:y val="3.5578144853875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D0-4DB1-909A-246509006594}"/>
                </c:ext>
              </c:extLst>
            </c:dLbl>
            <c:dLbl>
              <c:idx val="4"/>
              <c:layout>
                <c:manualLayout>
                  <c:x val="-1.9164822039454465E-2"/>
                  <c:y val="-5.20081241433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D0-4DB1-909A-246509006594}"/>
                </c:ext>
              </c:extLst>
            </c:dLbl>
            <c:dLbl>
              <c:idx val="5"/>
              <c:layout>
                <c:manualLayout>
                  <c:x val="-5.5815281952082017E-3"/>
                  <c:y val="-4.65898895744569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D0-4DB1-909A-2465090065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16'!$A$4:$A$9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16'!$I$4:$I$9</c:f>
              <c:numCache>
                <c:formatCode>0%</c:formatCode>
                <c:ptCount val="6"/>
                <c:pt idx="0">
                  <c:v>0.10810810810810811</c:v>
                </c:pt>
                <c:pt idx="1">
                  <c:v>0.16666666666666666</c:v>
                </c:pt>
                <c:pt idx="2">
                  <c:v>0.14473684210526316</c:v>
                </c:pt>
                <c:pt idx="3">
                  <c:v>0.15492957746478872</c:v>
                </c:pt>
                <c:pt idx="4">
                  <c:v>0.1864406779661017</c:v>
                </c:pt>
                <c:pt idx="5">
                  <c:v>0.11864406779661017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3D0-4DB1-909A-2465090065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</a:t>
                </a:r>
                <a:r>
                  <a:rPr lang="et-EE" baseline="0"/>
                  <a:t> ja grantide arv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1809595523560382E-2"/>
              <c:y val="0.18558304735415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  <c:majorUnit val="20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</a:t>
                </a:r>
                <a:r>
                  <a:rPr lang="et-EE" baseline="0"/>
                  <a:t> (%)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366067081680741E-2"/>
          <c:y val="0.87768001680857222"/>
          <c:w val="0.94509236111111106"/>
          <c:h val="9.2177801627761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LO1</a:t>
            </a:r>
          </a:p>
        </c:rich>
      </c:tx>
      <c:layout>
        <c:manualLayout>
          <c:xMode val="edge"/>
          <c:yMode val="edge"/>
          <c:x val="0.13055452627245126"/>
          <c:y val="2.034628889502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2157325922494983"/>
          <c:y val="0.12863563187550309"/>
          <c:w val="0.74030260923266944"/>
          <c:h val="0.670344133271804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16'!$B$12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23550077441733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FF-4625-A842-F8C9C7FECFD9}"/>
                </c:ext>
              </c:extLst>
            </c:dLbl>
            <c:dLbl>
              <c:idx val="2"/>
              <c:layout>
                <c:manualLayout>
                  <c:x val="-9.7387099854176838E-17"/>
                  <c:y val="0.16954082153158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F-4625-A842-F8C9C7FEC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16'!$B$13:$B$18</c:f>
              <c:numCache>
                <c:formatCode>General</c:formatCode>
                <c:ptCount val="6"/>
                <c:pt idx="0">
                  <c:v>58</c:v>
                </c:pt>
                <c:pt idx="1">
                  <c:v>77</c:v>
                </c:pt>
                <c:pt idx="2">
                  <c:v>94</c:v>
                </c:pt>
                <c:pt idx="3">
                  <c:v>76</c:v>
                </c:pt>
                <c:pt idx="4">
                  <c:v>57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F-4625-A842-F8C9C7FECFD9}"/>
            </c:ext>
          </c:extLst>
        </c:ser>
        <c:ser>
          <c:idx val="2"/>
          <c:order val="1"/>
          <c:tx>
            <c:strRef>
              <c:f>'Joonis 16'!$C$12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310815320573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FF-4625-A842-F8C9C7FECFD9}"/>
                </c:ext>
              </c:extLst>
            </c:dLbl>
            <c:dLbl>
              <c:idx val="4"/>
              <c:layout>
                <c:manualLayout>
                  <c:x val="-7.9185342999113921E-17"/>
                  <c:y val="9.1516827063283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FF-4625-A842-F8C9C7FECFD9}"/>
                </c:ext>
              </c:extLst>
            </c:dLbl>
            <c:dLbl>
              <c:idx val="5"/>
              <c:layout>
                <c:manualLayout>
                  <c:x val="0"/>
                  <c:y val="8.559090113735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FF-4625-A842-F8C9C7FEC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16'!$C$13:$C$18</c:f>
              <c:numCache>
                <c:formatCode>General</c:formatCode>
                <c:ptCount val="6"/>
                <c:pt idx="0">
                  <c:v>9</c:v>
                </c:pt>
                <c:pt idx="1">
                  <c:v>19</c:v>
                </c:pt>
                <c:pt idx="2">
                  <c:v>31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FF-4625-A842-F8C9C7FEC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16'!$D$12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6906190172303762E-2"/>
                  <c:y val="-0.13222609784455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FF-4625-A842-F8C9C7FECFD9}"/>
                </c:ext>
              </c:extLst>
            </c:dLbl>
            <c:dLbl>
              <c:idx val="1"/>
              <c:layout>
                <c:manualLayout>
                  <c:x val="-3.9228552313313778E-2"/>
                  <c:y val="-0.11327041574786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FF-4625-A842-F8C9C7FECFD9}"/>
                </c:ext>
              </c:extLst>
            </c:dLbl>
            <c:dLbl>
              <c:idx val="2"/>
              <c:layout>
                <c:manualLayout>
                  <c:x val="-3.9840718439606876E-2"/>
                  <c:y val="-5.5766771147861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FF-4625-A842-F8C9C7FECFD9}"/>
                </c:ext>
              </c:extLst>
            </c:dLbl>
            <c:dLbl>
              <c:idx val="3"/>
              <c:layout>
                <c:manualLayout>
                  <c:x val="-8.5929699963975086E-3"/>
                  <c:y val="-8.1115303487798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FF-4625-A842-F8C9C7FECFD9}"/>
                </c:ext>
              </c:extLst>
            </c:dLbl>
            <c:dLbl>
              <c:idx val="4"/>
              <c:layout>
                <c:manualLayout>
                  <c:x val="-2.7380731820287291E-2"/>
                  <c:y val="-6.5906184083836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FF-4625-A842-F8C9C7FECFD9}"/>
                </c:ext>
              </c:extLst>
            </c:dLbl>
            <c:dLbl>
              <c:idx val="5"/>
              <c:layout>
                <c:manualLayout>
                  <c:x val="-4.1676444856157804E-2"/>
                  <c:y val="-8.1115303487798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FF-4625-A842-F8C9C7FEC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16'!$A$13:$A$18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16'!$D$13:$D$18</c:f>
              <c:numCache>
                <c:formatCode>0%</c:formatCode>
                <c:ptCount val="6"/>
                <c:pt idx="0">
                  <c:v>0.15517241379310345</c:v>
                </c:pt>
                <c:pt idx="1">
                  <c:v>0.24675324675324675</c:v>
                </c:pt>
                <c:pt idx="2">
                  <c:v>0.32978723404255317</c:v>
                </c:pt>
                <c:pt idx="3">
                  <c:v>0.19736842105263158</c:v>
                </c:pt>
                <c:pt idx="4">
                  <c:v>0.22807017543859648</c:v>
                </c:pt>
                <c:pt idx="5">
                  <c:v>0.23214285714285715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FF-4625-A842-F8C9C7FEC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8.1046585832801523E-3"/>
              <c:y val="0.16271129594848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0.94583500591837788"/>
              <c:y val="0.232864392138202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LO2</a:t>
            </a:r>
          </a:p>
        </c:rich>
      </c:tx>
      <c:layout>
        <c:manualLayout>
          <c:xMode val="edge"/>
          <c:yMode val="edge"/>
          <c:x val="0.17528257243706605"/>
          <c:y val="2.3703561718141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3705804015877326"/>
          <c:y val="0.10934339086002114"/>
          <c:w val="0.73943058841782705"/>
          <c:h val="0.673114342991194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16'!$G$12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9.7387099854176838E-17"/>
                  <c:y val="0.23550077441733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86-4814-A89E-DDF7F1F42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16'!$G$13:$G$18</c:f>
              <c:numCache>
                <c:formatCode>General</c:formatCode>
                <c:ptCount val="6"/>
                <c:pt idx="0">
                  <c:v>84</c:v>
                </c:pt>
                <c:pt idx="1">
                  <c:v>69</c:v>
                </c:pt>
                <c:pt idx="2">
                  <c:v>111</c:v>
                </c:pt>
                <c:pt idx="3">
                  <c:v>86</c:v>
                </c:pt>
                <c:pt idx="4">
                  <c:v>71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6-4814-A89E-DDF7F1F421D7}"/>
            </c:ext>
          </c:extLst>
        </c:ser>
        <c:ser>
          <c:idx val="2"/>
          <c:order val="1"/>
          <c:tx>
            <c:strRef>
              <c:f>'Joonis 16'!$H$12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421986745463479E-17"/>
                  <c:y val="7.6056018518518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86-4814-A89E-DDF7F1F421D7}"/>
                </c:ext>
              </c:extLst>
            </c:dLbl>
            <c:dLbl>
              <c:idx val="5"/>
              <c:layout>
                <c:manualLayout>
                  <c:x val="0"/>
                  <c:y val="9.0692129629629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6-4814-A89E-DDF7F1F42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16'!$H$13:$H$18</c:f>
              <c:numCache>
                <c:formatCode>General</c:formatCode>
                <c:ptCount val="6"/>
                <c:pt idx="0">
                  <c:v>12</c:v>
                </c:pt>
                <c:pt idx="1">
                  <c:v>18</c:v>
                </c:pt>
                <c:pt idx="2">
                  <c:v>27</c:v>
                </c:pt>
                <c:pt idx="3">
                  <c:v>22</c:v>
                </c:pt>
                <c:pt idx="4">
                  <c:v>17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6-4814-A89E-DDF7F1F4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16'!$I$12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164384624335752E-2"/>
                  <c:y val="2.449931420531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86-4814-A89E-DDF7F1F421D7}"/>
                </c:ext>
              </c:extLst>
            </c:dLbl>
            <c:dLbl>
              <c:idx val="1"/>
              <c:layout>
                <c:manualLayout>
                  <c:x val="-4.3752634368979797E-2"/>
                  <c:y val="-6.06060365043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86-4814-A89E-DDF7F1F421D7}"/>
                </c:ext>
              </c:extLst>
            </c:dLbl>
            <c:dLbl>
              <c:idx val="2"/>
              <c:layout>
                <c:manualLayout>
                  <c:x val="-1.6852203819350167E-2"/>
                  <c:y val="4.5454527378299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86-4814-A89E-DDF7F1F421D7}"/>
                </c:ext>
              </c:extLst>
            </c:dLbl>
            <c:dLbl>
              <c:idx val="3"/>
              <c:layout>
                <c:manualLayout>
                  <c:x val="-4.7036706618569228E-2"/>
                  <c:y val="-7.5757545630499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86-4814-A89E-DDF7F1F421D7}"/>
                </c:ext>
              </c:extLst>
            </c:dLbl>
            <c:dLbl>
              <c:idx val="4"/>
              <c:layout>
                <c:manualLayout>
                  <c:x val="-3.718448986980076E-2"/>
                  <c:y val="-7.070704258846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86-4814-A89E-DDF7F1F421D7}"/>
                </c:ext>
              </c:extLst>
            </c:dLbl>
            <c:dLbl>
              <c:idx val="5"/>
              <c:layout>
                <c:manualLayout>
                  <c:x val="-5.1092923729361417E-2"/>
                  <c:y val="-7.070704258846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86-4814-A89E-DDF7F1F42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16'!$F$13:$F$18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16'!$I$13:$I$18</c:f>
              <c:numCache>
                <c:formatCode>0%</c:formatCode>
                <c:ptCount val="6"/>
                <c:pt idx="0">
                  <c:v>0.14285714285714285</c:v>
                </c:pt>
                <c:pt idx="1">
                  <c:v>0.2608695652173913</c:v>
                </c:pt>
                <c:pt idx="2">
                  <c:v>0.24324324324324326</c:v>
                </c:pt>
                <c:pt idx="3">
                  <c:v>0.2558139534883721</c:v>
                </c:pt>
                <c:pt idx="4">
                  <c:v>0.23943661971830985</c:v>
                </c:pt>
                <c:pt idx="5">
                  <c:v>0.2153846153846154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C86-4814-A89E-DDF7F1F421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1.2196320287550261E-2"/>
              <c:y val="0.199301996618946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  <c:majorUnit val="0.1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PÕ</a:t>
            </a:r>
          </a:p>
        </c:rich>
      </c:tx>
      <c:layout>
        <c:manualLayout>
          <c:xMode val="edge"/>
          <c:yMode val="edge"/>
          <c:x val="0.12973282516589604"/>
          <c:y val="1.941552101444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4799073948680247"/>
          <c:y val="0.17544296802831932"/>
          <c:w val="0.70586933390082995"/>
          <c:h val="0.59127415876640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16'!$B$21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16'!$B$22:$B$27</c:f>
              <c:numCache>
                <c:formatCode>General</c:formatCode>
                <c:ptCount val="6"/>
                <c:pt idx="0">
                  <c:v>7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6-497D-87D6-A9587A660C53}"/>
            </c:ext>
          </c:extLst>
        </c:ser>
        <c:ser>
          <c:idx val="2"/>
          <c:order val="1"/>
          <c:tx>
            <c:strRef>
              <c:f>'Joonis 16'!$C$21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1F6-497D-87D6-A9587A660C53}"/>
                </c:ext>
              </c:extLst>
            </c:dLbl>
            <c:dLbl>
              <c:idx val="1"/>
              <c:layout>
                <c:manualLayout>
                  <c:x val="0"/>
                  <c:y val="7.4317123764726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F6-497D-87D6-A9587A660C53}"/>
                </c:ext>
              </c:extLst>
            </c:dLbl>
            <c:dLbl>
              <c:idx val="2"/>
              <c:layout>
                <c:manualLayout>
                  <c:x val="-8.0843973490926958E-17"/>
                  <c:y val="8.7688888888888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F6-497D-87D6-A9587A660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16'!$C$22:$C$27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F6-497D-87D6-A9587A66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16'!$D$21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636885991216697E-2"/>
                  <c:y val="-5.5696180326450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F6-497D-87D6-A9587A660C53}"/>
                </c:ext>
              </c:extLst>
            </c:dLbl>
            <c:dLbl>
              <c:idx val="1"/>
              <c:layout>
                <c:manualLayout>
                  <c:x val="-2.1600727427499081E-2"/>
                  <c:y val="4.556960208527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F6-497D-87D6-A9587A660C53}"/>
                </c:ext>
              </c:extLst>
            </c:dLbl>
            <c:dLbl>
              <c:idx val="2"/>
              <c:layout>
                <c:manualLayout>
                  <c:x val="-1.8324724151495806E-2"/>
                  <c:y val="5.0280853072519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F6-497D-87D6-A9587A660C53}"/>
                </c:ext>
              </c:extLst>
            </c:dLbl>
            <c:dLbl>
              <c:idx val="3"/>
              <c:layout>
                <c:manualLayout>
                  <c:x val="-6.0292905647236356E-2"/>
                  <c:y val="-6.075946944703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F6-497D-87D6-A9587A660C53}"/>
                </c:ext>
              </c:extLst>
            </c:dLbl>
            <c:dLbl>
              <c:idx val="4"/>
              <c:layout>
                <c:manualLayout>
                  <c:x val="-4.7808753635525413E-2"/>
                  <c:y val="-6.075946944703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F6-497D-87D6-A9587A660C53}"/>
                </c:ext>
              </c:extLst>
            </c:dLbl>
            <c:dLbl>
              <c:idx val="5"/>
              <c:layout>
                <c:manualLayout>
                  <c:x val="-1.03565555534059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F6-497D-87D6-A9587A660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16'!$A$22:$A$27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16'!$D$22:$D$27</c:f>
              <c:numCache>
                <c:formatCode>0%</c:formatCode>
                <c:ptCount val="6"/>
                <c:pt idx="0">
                  <c:v>0.2857142857142857</c:v>
                </c:pt>
                <c:pt idx="1">
                  <c:v>0.13043478260869565</c:v>
                </c:pt>
                <c:pt idx="2">
                  <c:v>0.19047619047619047</c:v>
                </c:pt>
                <c:pt idx="3">
                  <c:v>0.33333333333333331</c:v>
                </c:pt>
                <c:pt idx="4">
                  <c:v>0.36842105263157893</c:v>
                </c:pt>
                <c:pt idx="5">
                  <c:v>0.18518518518518517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F6-497D-87D6-A9587A660C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9.8280098280098278E-3"/>
              <c:y val="0.18009282165142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  <c:majorUnit val="10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0.94363623465985669"/>
              <c:y val="0.27142179949295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  <c:majorUnit val="0.1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SO</a:t>
            </a:r>
          </a:p>
        </c:rich>
      </c:tx>
      <c:layout>
        <c:manualLayout>
          <c:xMode val="edge"/>
          <c:yMode val="edge"/>
          <c:x val="0.13648242117883413"/>
          <c:y val="2.3703694168926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4872155795340397"/>
          <c:y val="0.15657720393913821"/>
          <c:w val="0.69783247464437315"/>
          <c:h val="0.623380045100091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16'!$G$21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226077924005082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3F-4EAF-AE5A-6F64E55D2B14}"/>
                </c:ext>
              </c:extLst>
            </c:dLbl>
            <c:dLbl>
              <c:idx val="3"/>
              <c:layout>
                <c:manualLayout>
                  <c:x val="0"/>
                  <c:y val="0.174252246737708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F-4EAF-AE5A-6F64E55D2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16'!$F$22:$F$27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16'!$G$22:$G$27</c:f>
              <c:numCache>
                <c:formatCode>General</c:formatCode>
                <c:ptCount val="6"/>
                <c:pt idx="0">
                  <c:v>41</c:v>
                </c:pt>
                <c:pt idx="1">
                  <c:v>42</c:v>
                </c:pt>
                <c:pt idx="2">
                  <c:v>66</c:v>
                </c:pt>
                <c:pt idx="3">
                  <c:v>47</c:v>
                </c:pt>
                <c:pt idx="4">
                  <c:v>39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F-4EAF-AE5A-6F64E55D2B14}"/>
            </c:ext>
          </c:extLst>
        </c:ser>
        <c:ser>
          <c:idx val="2"/>
          <c:order val="1"/>
          <c:tx>
            <c:strRef>
              <c:f>'Joonis 16'!$H$21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93F-4EAF-AE5A-6F64E55D2B14}"/>
                </c:ext>
              </c:extLst>
            </c:dLbl>
            <c:dLbl>
              <c:idx val="1"/>
              <c:layout>
                <c:manualLayout>
                  <c:x val="0"/>
                  <c:y val="7.2555154290421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3F-4EAF-AE5A-6F64E55D2B14}"/>
                </c:ext>
              </c:extLst>
            </c:dLbl>
            <c:dLbl>
              <c:idx val="2"/>
              <c:layout>
                <c:manualLayout>
                  <c:x val="3.2921810699587874E-3"/>
                  <c:y val="7.76637090682075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3F-4EAF-AE5A-6F64E55D2B14}"/>
                </c:ext>
              </c:extLst>
            </c:dLbl>
            <c:dLbl>
              <c:idx val="5"/>
              <c:layout>
                <c:manualLayout>
                  <c:x val="0"/>
                  <c:y val="7.76637090682075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3F-4EAF-AE5A-6F64E55D2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16'!$F$22:$F$27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16'!$H$22:$H$27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3F-4EAF-AE5A-6F64E55D2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16'!$I$21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795307993908198E-2"/>
                  <c:y val="-0.102171095555718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3F-4EAF-AE5A-6F64E55D2B14}"/>
                </c:ext>
              </c:extLst>
            </c:dLbl>
            <c:dLbl>
              <c:idx val="1"/>
              <c:layout>
                <c:manualLayout>
                  <c:x val="-4.5152652214769447E-2"/>
                  <c:y val="-6.6411212111216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3F-4EAF-AE5A-6F64E55D2B14}"/>
                </c:ext>
              </c:extLst>
            </c:dLbl>
            <c:dLbl>
              <c:idx val="2"/>
              <c:layout>
                <c:manualLayout>
                  <c:x val="-2.9327889569359326E-2"/>
                  <c:y val="5.1085547777859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3F-4EAF-AE5A-6F64E55D2B14}"/>
                </c:ext>
              </c:extLst>
            </c:dLbl>
            <c:dLbl>
              <c:idx val="3"/>
              <c:layout>
                <c:manualLayout>
                  <c:x val="-5.6937623537798639E-2"/>
                  <c:y val="-4.597699300007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3F-4EAF-AE5A-6F64E55D2B14}"/>
                </c:ext>
              </c:extLst>
            </c:dLbl>
            <c:dLbl>
              <c:idx val="4"/>
              <c:layout>
                <c:manualLayout>
                  <c:x val="-5.2373157059071321E-2"/>
                  <c:y val="-6.1302657333430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3F-4EAF-AE5A-6F64E55D2B14}"/>
                </c:ext>
              </c:extLst>
            </c:dLbl>
            <c:dLbl>
              <c:idx val="5"/>
              <c:layout>
                <c:manualLayout>
                  <c:x val="-2.4763423090632189E-2"/>
                  <c:y val="-6.1302657333430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3F-4EAF-AE5A-6F64E55D2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16'!$A$22:$A$27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16'!$I$22:$I$27</c:f>
              <c:numCache>
                <c:formatCode>0%</c:formatCode>
                <c:ptCount val="6"/>
                <c:pt idx="0">
                  <c:v>7.3170731707317069E-2</c:v>
                </c:pt>
                <c:pt idx="1">
                  <c:v>0.16666666666666666</c:v>
                </c:pt>
                <c:pt idx="2">
                  <c:v>0.10606060606060606</c:v>
                </c:pt>
                <c:pt idx="3">
                  <c:v>0.21276595744680851</c:v>
                </c:pt>
                <c:pt idx="4">
                  <c:v>0.25641025641025639</c:v>
                </c:pt>
                <c:pt idx="5">
                  <c:v>0.19444444444444445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3F-4EAF-AE5A-6F64E55D2B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1.3168724279835391E-2"/>
              <c:y val="0.20277543356344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  <c:majorUnit val="20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0.93348135186805348"/>
              <c:y val="0.26937851816513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  <c:majorUnit val="0.1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200"/>
              <a:t>TE</a:t>
            </a:r>
          </a:p>
        </c:rich>
      </c:tx>
      <c:layout>
        <c:manualLayout>
          <c:xMode val="edge"/>
          <c:yMode val="edge"/>
          <c:x val="0.20703595690952531"/>
          <c:y val="1.9488428745432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4835524869736111"/>
          <c:y val="8.9480354879594423E-2"/>
          <c:w val="0.72484930762964972"/>
          <c:h val="0.717498677684300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'Joonis 16'!$B$30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0.178963671943833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15-40B4-AE80-584332C83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16'!$A$31:$A$36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16'!$B$31:$B$36</c:f>
              <c:numCache>
                <c:formatCode>General</c:formatCode>
                <c:ptCount val="6"/>
                <c:pt idx="0">
                  <c:v>52</c:v>
                </c:pt>
                <c:pt idx="1">
                  <c:v>60</c:v>
                </c:pt>
                <c:pt idx="2">
                  <c:v>67</c:v>
                </c:pt>
                <c:pt idx="3">
                  <c:v>69</c:v>
                </c:pt>
                <c:pt idx="4">
                  <c:v>60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5-40B4-AE80-584332C831DC}"/>
            </c:ext>
          </c:extLst>
        </c:ser>
        <c:ser>
          <c:idx val="2"/>
          <c:order val="1"/>
          <c:tx>
            <c:strRef>
              <c:f>'Joonis 16'!$C$30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840722495895212E-3"/>
                  <c:y val="7.79900801373212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15-40B4-AE80-584332C831DC}"/>
                </c:ext>
              </c:extLst>
            </c:dLbl>
            <c:dLbl>
              <c:idx val="1"/>
              <c:layout>
                <c:manualLayout>
                  <c:x val="-4.0421986745463479E-17"/>
                  <c:y val="8.1935648148148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15-40B4-AE80-584332C831DC}"/>
                </c:ext>
              </c:extLst>
            </c:dLbl>
            <c:dLbl>
              <c:idx val="4"/>
              <c:layout>
                <c:manualLayout>
                  <c:x val="4.409722222222222E-3"/>
                  <c:y val="8.1935648148148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15-40B4-AE80-584332C83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16'!$A$31:$A$36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16'!$C$31:$C$36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20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15-40B4-AE80-584332C8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676368383"/>
        <c:axId val="1676368799"/>
      </c:barChart>
      <c:lineChart>
        <c:grouping val="standard"/>
        <c:varyColors val="0"/>
        <c:ser>
          <c:idx val="3"/>
          <c:order val="2"/>
          <c:tx>
            <c:strRef>
              <c:f>'Joonis 16'!$D$30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820345732645518E-2"/>
                  <c:y val="-7.097591888466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15-40B4-AE80-584332C831DC}"/>
                </c:ext>
              </c:extLst>
            </c:dLbl>
            <c:dLbl>
              <c:idx val="1"/>
              <c:layout>
                <c:manualLayout>
                  <c:x val="-2.0908162341776244E-2"/>
                  <c:y val="2.027883396704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15-40B4-AE80-584332C831DC}"/>
                </c:ext>
              </c:extLst>
            </c:dLbl>
            <c:dLbl>
              <c:idx val="2"/>
              <c:layout>
                <c:manualLayout>
                  <c:x val="-2.3420348318529148E-2"/>
                  <c:y val="-7.6045627376425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15-40B4-AE80-584332C831DC}"/>
                </c:ext>
              </c:extLst>
            </c:dLbl>
            <c:dLbl>
              <c:idx val="3"/>
              <c:layout>
                <c:manualLayout>
                  <c:x val="-2.6076309426838886E-2"/>
                  <c:y val="-6.0836501901140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15-40B4-AE80-584332C831DC}"/>
                </c:ext>
              </c:extLst>
            </c:dLbl>
            <c:dLbl>
              <c:idx val="4"/>
              <c:layout>
                <c:manualLayout>
                  <c:x val="-1.419598412267432E-2"/>
                  <c:y val="3.041825095057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15-40B4-AE80-584332C831DC}"/>
                </c:ext>
              </c:extLst>
            </c:dLbl>
            <c:dLbl>
              <c:idx val="5"/>
              <c:layout>
                <c:manualLayout>
                  <c:x val="-6.9999870705816942E-3"/>
                  <c:y val="-1.520912547528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15-40B4-AE80-584332C83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BC8F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16'!$A$31:$A$36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16'!$D$31:$D$36</c:f>
              <c:numCache>
                <c:formatCode>0%</c:formatCode>
                <c:ptCount val="6"/>
                <c:pt idx="0">
                  <c:v>0.13461538461538461</c:v>
                </c:pt>
                <c:pt idx="1">
                  <c:v>0.13333333333333333</c:v>
                </c:pt>
                <c:pt idx="2">
                  <c:v>0.29850746268656714</c:v>
                </c:pt>
                <c:pt idx="3">
                  <c:v>0.17391304347826086</c:v>
                </c:pt>
                <c:pt idx="4">
                  <c:v>0.13333333333333333</c:v>
                </c:pt>
                <c:pt idx="5">
                  <c:v>0.19354838709677419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15-40B4-AE80-584332C83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6361727"/>
        <c:axId val="1676361311"/>
      </c:lineChart>
      <c:catAx>
        <c:axId val="167636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799"/>
        <c:crosses val="autoZero"/>
        <c:auto val="1"/>
        <c:lblAlgn val="ctr"/>
        <c:lblOffset val="100"/>
        <c:noMultiLvlLbl val="0"/>
      </c:catAx>
      <c:valAx>
        <c:axId val="1676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1.9704433497536946E-2"/>
              <c:y val="0.19489636038841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8383"/>
        <c:crosses val="autoZero"/>
        <c:crossBetween val="between"/>
        <c:majorUnit val="20"/>
      </c:valAx>
      <c:valAx>
        <c:axId val="16763613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76361727"/>
        <c:crosses val="max"/>
        <c:crossBetween val="between"/>
        <c:majorUnit val="0.1"/>
      </c:valAx>
      <c:catAx>
        <c:axId val="16763617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7636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49720078093687"/>
          <c:y val="0.89416923645000645"/>
          <c:w val="0.6890053398497602"/>
          <c:h val="8.555192958294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8017726831833"/>
          <c:y val="4.905237965488473E-2"/>
          <c:w val="0.86791307553189878"/>
          <c:h val="0.785626002466312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'Valdkondlik eelarve 2018-2023'!#REF!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AFD-4AB2-9234-12D91E280C9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'Valdkondlik eelarve 2018-2023'!#REF!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AFD-4AB2-9234-12D91E280C9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'Valdkondlik eelarve 2018-2023'!#REF!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AFD-4AB2-9234-12D91E280C9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'Valdkondlik eelarve 2018-2023'!#REF!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'Valdkondlik eelarve 2018-2023'!#REF!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AFD-4AB2-9234-12D91E280C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7"/>
        <c:axId val="1968290560"/>
        <c:axId val="1968278912"/>
      </c:barChart>
      <c:catAx>
        <c:axId val="19682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68278912"/>
        <c:crosses val="autoZero"/>
        <c:auto val="1"/>
        <c:lblAlgn val="ctr"/>
        <c:lblOffset val="100"/>
        <c:noMultiLvlLbl val="0"/>
      </c:catAx>
      <c:valAx>
        <c:axId val="19682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1.0822555386418143E-2"/>
              <c:y val="0.22535402319410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6829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6969401480215"/>
          <c:y val="0.92028935637098053"/>
          <c:w val="0.28482552828573571"/>
          <c:h val="7.5251336387666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93647130813659E-2"/>
          <c:y val="3.6116557463847246E-2"/>
          <c:w val="0.79983998284827817"/>
          <c:h val="0.754876955619355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274577688179585E-3"/>
                  <c:y val="-0.11558262839855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A-4D39-85BD-E4A68183A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6'!$B$46:$B$51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6'!$E$46:$E$51</c:f>
              <c:numCache>
                <c:formatCode>#,##0</c:formatCode>
                <c:ptCount val="6"/>
                <c:pt idx="0">
                  <c:v>37332123.438199997</c:v>
                </c:pt>
                <c:pt idx="1">
                  <c:v>31431694.84</c:v>
                </c:pt>
                <c:pt idx="2">
                  <c:v>24071395.239999998</c:v>
                </c:pt>
                <c:pt idx="3">
                  <c:v>29131615</c:v>
                </c:pt>
                <c:pt idx="4">
                  <c:v>38601967</c:v>
                </c:pt>
                <c:pt idx="5">
                  <c:v>45931892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A-4D39-85BD-E4A68183A745}"/>
            </c:ext>
          </c:extLst>
        </c:ser>
        <c:ser>
          <c:idx val="2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6'!$B$46:$B$51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6'!$C$46:$C$51</c:f>
              <c:numCache>
                <c:formatCode>#,##0</c:formatCode>
                <c:ptCount val="6"/>
                <c:pt idx="0">
                  <c:v>3992443.7800000003</c:v>
                </c:pt>
                <c:pt idx="1">
                  <c:v>8443058.5</c:v>
                </c:pt>
                <c:pt idx="2">
                  <c:v>13712834</c:v>
                </c:pt>
                <c:pt idx="3">
                  <c:v>12135663</c:v>
                </c:pt>
                <c:pt idx="4">
                  <c:v>10384340.5</c:v>
                </c:pt>
                <c:pt idx="5">
                  <c:v>10232052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8A-4D39-85BD-E4A68183A745}"/>
            </c:ext>
          </c:extLst>
        </c:ser>
        <c:ser>
          <c:idx val="4"/>
          <c:order val="4"/>
          <c:tx>
            <c:strRef>
              <c:f>'Joonis 4 ja 6'!$D$3</c:f>
              <c:strCache>
                <c:ptCount val="1"/>
                <c:pt idx="0">
                  <c:v>Alustavate 1-aastaste grantide maht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040173611111111E-2"/>
                  <c:y val="-8.3595679012346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A-4D39-85BD-E4A68183A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6'!$B$46:$B$51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6'!$D$46:$D$51</c:f>
              <c:numCache>
                <c:formatCode>#,##0</c:formatCode>
                <c:ptCount val="6"/>
                <c:pt idx="2">
                  <c:v>4834465</c:v>
                </c:pt>
                <c:pt idx="3">
                  <c:v>3774855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8A-4D39-85BD-E4A68183A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675667840"/>
        <c:axId val="675669920"/>
      </c:barChart>
      <c:lineChart>
        <c:grouping val="standard"/>
        <c:varyColors val="0"/>
        <c:ser>
          <c:idx val="3"/>
          <c:order val="2"/>
          <c:tx>
            <c:strRef>
              <c:f>'Joonis 4 ja 6'!$F$3</c:f>
              <c:strCache>
                <c:ptCount val="1"/>
                <c:pt idx="0">
                  <c:v>Kokku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341359758084902E-2"/>
                  <c:y val="-5.18129023855589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8A-4D39-85BD-E4A68183A745}"/>
                </c:ext>
              </c:extLst>
            </c:dLbl>
            <c:dLbl>
              <c:idx val="1"/>
              <c:layout>
                <c:manualLayout>
                  <c:x val="-5.9988194444444441E-2"/>
                  <c:y val="-4.443425925925925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8A-4D39-85BD-E4A68183A745}"/>
                </c:ext>
              </c:extLst>
            </c:dLbl>
            <c:dLbl>
              <c:idx val="2"/>
              <c:layout>
                <c:manualLayout>
                  <c:x val="-5.51053238444753E-2"/>
                  <c:y val="-3.01630979084657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A-4D39-85BD-E4A68183A745}"/>
                </c:ext>
              </c:extLst>
            </c:dLbl>
            <c:dLbl>
              <c:idx val="3"/>
              <c:layout>
                <c:manualLayout>
                  <c:x val="-4.934135975808495E-2"/>
                  <c:y val="-4.38416866339344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8A-4D39-85BD-E4A68183A745}"/>
                </c:ext>
              </c:extLst>
            </c:dLbl>
            <c:dLbl>
              <c:idx val="4"/>
              <c:layout>
                <c:manualLayout>
                  <c:x val="-4.9341359758084881E-2"/>
                  <c:y val="-4.384168663393448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8A-4D39-85BD-E4A68183A745}"/>
                </c:ext>
              </c:extLst>
            </c:dLbl>
            <c:dLbl>
              <c:idx val="5"/>
              <c:layout>
                <c:manualLayout>
                  <c:x val="-5.2996275295720936E-2"/>
                  <c:y val="-4.38416866339344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8A-4D39-85BD-E4A68183A7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'Valdkondlik eelarve 2018-2023'!#REF!</c:f>
            </c:multiLvlStrRef>
          </c:cat>
          <c:val>
            <c:numRef>
              <c:f>'Joonis 4 ja 6'!$F$46:$F$51</c:f>
              <c:numCache>
                <c:formatCode>#,##0</c:formatCode>
                <c:ptCount val="6"/>
                <c:pt idx="0">
                  <c:v>41324567.218199998</c:v>
                </c:pt>
                <c:pt idx="1">
                  <c:v>39874753.340000004</c:v>
                </c:pt>
                <c:pt idx="2">
                  <c:v>42618694.240000002</c:v>
                </c:pt>
                <c:pt idx="3">
                  <c:v>45042133</c:v>
                </c:pt>
                <c:pt idx="4">
                  <c:v>48986307.5</c:v>
                </c:pt>
                <c:pt idx="5">
                  <c:v>56163944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8A-4D39-85BD-E4A68183A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667840"/>
        <c:axId val="675669920"/>
      </c:lineChart>
      <c:lineChart>
        <c:grouping val="standard"/>
        <c:varyColors val="0"/>
        <c:ser>
          <c:idx val="0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0322232735969926E-2"/>
                  <c:y val="-1.3056270483470943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8A-4D39-85BD-E4A68183A745}"/>
                </c:ext>
              </c:extLst>
            </c:dLbl>
            <c:dLbl>
              <c:idx val="1"/>
              <c:layout>
                <c:manualLayout>
                  <c:x val="2.25802585955221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8A-4D39-85BD-E4A68183A745}"/>
                </c:ext>
              </c:extLst>
            </c:dLbl>
            <c:dLbl>
              <c:idx val="3"/>
              <c:layout>
                <c:manualLayout>
                  <c:x val="2.4838368055555476E-2"/>
                  <c:y val="3.9197530864197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8A-4D39-85BD-E4A68183A745}"/>
                </c:ext>
              </c:extLst>
            </c:dLbl>
            <c:dLbl>
              <c:idx val="4"/>
              <c:layout>
                <c:manualLayout>
                  <c:x val="2.258025859552205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8A-4D39-85BD-E4A68183A745}"/>
                </c:ext>
              </c:extLst>
            </c:dLbl>
            <c:dLbl>
              <c:idx val="5"/>
              <c:layout>
                <c:manualLayout>
                  <c:x val="2.032223273596976E-2"/>
                  <c:y val="-6.5281352417354717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8A-4D39-85BD-E4A68183A7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6'!$B$46:$B$51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6'!$G$46:$G$51</c:f>
              <c:numCache>
                <c:formatCode>0%</c:formatCode>
                <c:ptCount val="6"/>
                <c:pt idx="0">
                  <c:v>9.6611871551353215E-2</c:v>
                </c:pt>
                <c:pt idx="1">
                  <c:v>0.21173945398504626</c:v>
                </c:pt>
                <c:pt idx="2">
                  <c:v>0.43519162965326924</c:v>
                </c:pt>
                <c:pt idx="3">
                  <c:v>0.35323633541066984</c:v>
                </c:pt>
                <c:pt idx="4">
                  <c:v>0.21198455303045652</c:v>
                </c:pt>
                <c:pt idx="5">
                  <c:v>0.18218186386625554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58A-4D39-85BD-E4A68183A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73152"/>
        <c:axId val="1683974400"/>
      </c:lineChart>
      <c:catAx>
        <c:axId val="6756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75669920"/>
        <c:crosses val="autoZero"/>
        <c:auto val="1"/>
        <c:lblAlgn val="ctr"/>
        <c:lblOffset val="100"/>
        <c:noMultiLvlLbl val="0"/>
      </c:catAx>
      <c:valAx>
        <c:axId val="6756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Väljamaksete maht (mln</a:t>
                </a:r>
                <a:r>
                  <a:rPr lang="et-EE" baseline="0">
                    <a:solidFill>
                      <a:schemeClr val="tx1"/>
                    </a:solidFill>
                  </a:rPr>
                  <a:t> EUR</a:t>
                </a:r>
                <a:r>
                  <a:rPr lang="et-EE">
                    <a:solidFill>
                      <a:schemeClr val="tx1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75667840"/>
        <c:crosses val="autoZero"/>
        <c:crossBetween val="between"/>
        <c:majorUnit val="10000000"/>
        <c:dispUnits>
          <c:builtInUnit val="millions"/>
        </c:dispUnits>
      </c:valAx>
      <c:valAx>
        <c:axId val="16839744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Alustavate</a:t>
                </a:r>
                <a:r>
                  <a:rPr lang="et-EE" baseline="0">
                    <a:solidFill>
                      <a:schemeClr val="tx1"/>
                    </a:solidFill>
                  </a:rPr>
                  <a:t> grantide mahu osakaal (%)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83973152"/>
        <c:crosses val="max"/>
        <c:crossBetween val="between"/>
        <c:majorUnit val="0.1"/>
      </c:valAx>
      <c:catAx>
        <c:axId val="168397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397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1938665443364405E-2"/>
          <c:y val="0.86198175110415343"/>
          <c:w val="0.90272734650256936"/>
          <c:h val="0.1163684612029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5892388451443"/>
          <c:y val="5.0925925925925923E-2"/>
          <c:w val="0.82608552055993001"/>
          <c:h val="0.7774380285797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'Joonis 17'!$B$2</c:f>
              <c:strCache>
                <c:ptCount val="1"/>
                <c:pt idx="0">
                  <c:v>naine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17'!$A$3:$A$9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6 a keskmine</c:v>
                </c:pt>
              </c:strCache>
            </c:strRef>
          </c:cat>
          <c:val>
            <c:numRef>
              <c:f>'Joonis 17'!$B$3:$B$9</c:f>
              <c:numCache>
                <c:formatCode>0%</c:formatCode>
                <c:ptCount val="7"/>
                <c:pt idx="0">
                  <c:v>0.12</c:v>
                </c:pt>
                <c:pt idx="1">
                  <c:v>0.18</c:v>
                </c:pt>
                <c:pt idx="2">
                  <c:v>0.21</c:v>
                </c:pt>
                <c:pt idx="3">
                  <c:v>0.25</c:v>
                </c:pt>
                <c:pt idx="4">
                  <c:v>0.27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9-4BCE-A11C-FA1BE008BF27}"/>
            </c:ext>
          </c:extLst>
        </c:ser>
        <c:ser>
          <c:idx val="1"/>
          <c:order val="1"/>
          <c:tx>
            <c:strRef>
              <c:f>'Joonis 17'!$C$2</c:f>
              <c:strCache>
                <c:ptCount val="1"/>
                <c:pt idx="0">
                  <c:v>mees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17'!$A$3:$A$9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6 a keskmine</c:v>
                </c:pt>
              </c:strCache>
            </c:strRef>
          </c:cat>
          <c:val>
            <c:numRef>
              <c:f>'Joonis 17'!$C$3:$C$9</c:f>
              <c:numCache>
                <c:formatCode>0%</c:formatCode>
                <c:ptCount val="7"/>
                <c:pt idx="0">
                  <c:v>0.15</c:v>
                </c:pt>
                <c:pt idx="1">
                  <c:v>0.22</c:v>
                </c:pt>
                <c:pt idx="2">
                  <c:v>0.26</c:v>
                </c:pt>
                <c:pt idx="3">
                  <c:v>0.21</c:v>
                </c:pt>
                <c:pt idx="4">
                  <c:v>0.22</c:v>
                </c:pt>
                <c:pt idx="5">
                  <c:v>0.19</c:v>
                </c:pt>
                <c:pt idx="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9-4BCE-A11C-FA1BE008B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92675680"/>
        <c:axId val="292686912"/>
      </c:barChart>
      <c:catAx>
        <c:axId val="2926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92686912"/>
        <c:crosses val="autoZero"/>
        <c:auto val="1"/>
        <c:lblAlgn val="ctr"/>
        <c:lblOffset val="100"/>
        <c:noMultiLvlLbl val="0"/>
      </c:catAx>
      <c:valAx>
        <c:axId val="29268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</a:t>
                </a:r>
                <a:r>
                  <a:rPr lang="et-EE" baseline="0"/>
                  <a:t> määr (%)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2.7362847222222226E-2"/>
              <c:y val="0.27332006172839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9267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51421697287834"/>
          <c:y val="0.91724482356372106"/>
          <c:w val="0.1991935695538057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8747225405054"/>
          <c:y val="4.7774142185696075E-2"/>
          <c:w val="0.86935999398009423"/>
          <c:h val="0.79989850132139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'Joonis 18'!$B$2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18'!$A$3:$A$8</c:f>
              <c:strCache>
                <c:ptCount val="6"/>
                <c:pt idx="0">
                  <c:v>Austraalia</c:v>
                </c:pt>
                <c:pt idx="1">
                  <c:v>Eesti</c:v>
                </c:pt>
                <c:pt idx="2">
                  <c:v>ERC</c:v>
                </c:pt>
                <c:pt idx="3">
                  <c:v>Rootsi</c:v>
                </c:pt>
                <c:pt idx="4">
                  <c:v>Saksamaa</c:v>
                </c:pt>
                <c:pt idx="5">
                  <c:v>Soome</c:v>
                </c:pt>
              </c:strCache>
            </c:strRef>
          </c:cat>
          <c:val>
            <c:numRef>
              <c:f>'Joonis 18'!$B$3:$B$8</c:f>
              <c:numCache>
                <c:formatCode>0%</c:formatCode>
                <c:ptCount val="6"/>
                <c:pt idx="0">
                  <c:v>0.189</c:v>
                </c:pt>
                <c:pt idx="1">
                  <c:v>0.20491803278688525</c:v>
                </c:pt>
                <c:pt idx="2">
                  <c:v>0.108</c:v>
                </c:pt>
                <c:pt idx="3">
                  <c:v>0.19</c:v>
                </c:pt>
                <c:pt idx="4">
                  <c:v>0.23699999999999999</c:v>
                </c:pt>
                <c:pt idx="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46B-A5E6-B91120CC5B4B}"/>
            </c:ext>
          </c:extLst>
        </c:ser>
        <c:ser>
          <c:idx val="1"/>
          <c:order val="1"/>
          <c:tx>
            <c:strRef>
              <c:f>'Joonis 18'!$C$2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18'!$A$3:$A$8</c:f>
              <c:strCache>
                <c:ptCount val="6"/>
                <c:pt idx="0">
                  <c:v>Austraalia</c:v>
                </c:pt>
                <c:pt idx="1">
                  <c:v>Eesti</c:v>
                </c:pt>
                <c:pt idx="2">
                  <c:v>ERC</c:v>
                </c:pt>
                <c:pt idx="3">
                  <c:v>Rootsi</c:v>
                </c:pt>
                <c:pt idx="4">
                  <c:v>Saksamaa</c:v>
                </c:pt>
                <c:pt idx="5">
                  <c:v>Soome</c:v>
                </c:pt>
              </c:strCache>
            </c:strRef>
          </c:cat>
          <c:val>
            <c:numRef>
              <c:f>'Joonis 18'!$C$3:$C$8</c:f>
              <c:numCache>
                <c:formatCode>0%</c:formatCode>
                <c:ptCount val="6"/>
                <c:pt idx="0">
                  <c:v>0.224</c:v>
                </c:pt>
                <c:pt idx="1">
                  <c:v>0.23799582463465555</c:v>
                </c:pt>
                <c:pt idx="2">
                  <c:v>9.8000000000000004E-2</c:v>
                </c:pt>
                <c:pt idx="3">
                  <c:v>0.19</c:v>
                </c:pt>
                <c:pt idx="4">
                  <c:v>0.26800000000000002</c:v>
                </c:pt>
                <c:pt idx="5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46B-A5E6-B91120CC5B4B}"/>
            </c:ext>
          </c:extLst>
        </c:ser>
        <c:ser>
          <c:idx val="2"/>
          <c:order val="2"/>
          <c:tx>
            <c:strRef>
              <c:f>'Joonis 18'!$D$2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BFB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18'!$A$3:$A$8</c:f>
              <c:strCache>
                <c:ptCount val="6"/>
                <c:pt idx="0">
                  <c:v>Austraalia</c:v>
                </c:pt>
                <c:pt idx="1">
                  <c:v>Eesti</c:v>
                </c:pt>
                <c:pt idx="2">
                  <c:v>ERC</c:v>
                </c:pt>
                <c:pt idx="3">
                  <c:v>Rootsi</c:v>
                </c:pt>
                <c:pt idx="4">
                  <c:v>Saksamaa</c:v>
                </c:pt>
                <c:pt idx="5">
                  <c:v>Soome</c:v>
                </c:pt>
              </c:strCache>
            </c:strRef>
          </c:cat>
          <c:val>
            <c:numRef>
              <c:f>'Joonis 18'!$D$3:$D$8</c:f>
              <c:numCache>
                <c:formatCode>0%</c:formatCode>
                <c:ptCount val="6"/>
                <c:pt idx="0">
                  <c:v>0.23</c:v>
                </c:pt>
                <c:pt idx="1">
                  <c:v>0.22276029055690072</c:v>
                </c:pt>
                <c:pt idx="2">
                  <c:v>0.08</c:v>
                </c:pt>
                <c:pt idx="3">
                  <c:v>0.17</c:v>
                </c:pt>
                <c:pt idx="4">
                  <c:v>0.25900000000000001</c:v>
                </c:pt>
                <c:pt idx="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9-446B-A5E6-B91120CC5B4B}"/>
            </c:ext>
          </c:extLst>
        </c:ser>
        <c:ser>
          <c:idx val="3"/>
          <c:order val="3"/>
          <c:tx>
            <c:strRef>
              <c:f>'Joonis 18'!$E$2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18'!$A$3:$A$8</c:f>
              <c:strCache>
                <c:ptCount val="6"/>
                <c:pt idx="0">
                  <c:v>Austraalia</c:v>
                </c:pt>
                <c:pt idx="1">
                  <c:v>Eesti</c:v>
                </c:pt>
                <c:pt idx="2">
                  <c:v>ERC</c:v>
                </c:pt>
                <c:pt idx="3">
                  <c:v>Rootsi</c:v>
                </c:pt>
                <c:pt idx="4">
                  <c:v>Saksamaa</c:v>
                </c:pt>
                <c:pt idx="5">
                  <c:v>Soome</c:v>
                </c:pt>
              </c:strCache>
            </c:strRef>
          </c:cat>
          <c:val>
            <c:numRef>
              <c:f>'Joonis 18'!$E$3:$E$8</c:f>
              <c:numCache>
                <c:formatCode>0%</c:formatCode>
                <c:ptCount val="6"/>
                <c:pt idx="0">
                  <c:v>0.2</c:v>
                </c:pt>
                <c:pt idx="1">
                  <c:v>0.23582089552238805</c:v>
                </c:pt>
                <c:pt idx="2">
                  <c:v>0.14599999999999999</c:v>
                </c:pt>
                <c:pt idx="3">
                  <c:v>0.18</c:v>
                </c:pt>
                <c:pt idx="4">
                  <c:v>0.27200000000000002</c:v>
                </c:pt>
                <c:pt idx="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9-446B-A5E6-B91120CC5B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7"/>
        <c:axId val="1968290560"/>
        <c:axId val="1968278912"/>
      </c:barChart>
      <c:catAx>
        <c:axId val="19682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68278912"/>
        <c:crosses val="autoZero"/>
        <c:auto val="1"/>
        <c:lblAlgn val="ctr"/>
        <c:lblOffset val="100"/>
        <c:noMultiLvlLbl val="0"/>
      </c:catAx>
      <c:valAx>
        <c:axId val="19682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 (%)</a:t>
                </a:r>
              </a:p>
            </c:rich>
          </c:tx>
          <c:layout>
            <c:manualLayout>
              <c:xMode val="edge"/>
              <c:yMode val="edge"/>
              <c:x val="1.0822555386418143E-2"/>
              <c:y val="0.22535402319410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6829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23377837480286"/>
          <c:y val="0.92236650598322401"/>
          <c:w val="0.28170546690908399"/>
          <c:h val="7.3290390181712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55489938757654"/>
          <c:y val="0.10739938757655293"/>
          <c:w val="0.51511176727909014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'Joonis 19 ja 20'!$Q$13</c:f>
              <c:strCache>
                <c:ptCount val="1"/>
                <c:pt idx="0">
                  <c:v>Grantide arv</c:v>
                </c:pt>
              </c:strCache>
            </c:strRef>
          </c:tx>
          <c:spPr>
            <a:pattFill prst="dkVert">
              <a:fgClr>
                <a:srgbClr val="7FC2E4"/>
              </a:fgClr>
              <a:bgClr>
                <a:schemeClr val="bg1"/>
              </a:bgClr>
            </a:pattFill>
            <a:ln>
              <a:solidFill>
                <a:srgbClr val="7FC2E4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19 ja 20'!$P$14:$P$18</c:f>
              <c:strCache>
                <c:ptCount val="5"/>
                <c:pt idx="0">
                  <c:v> 1.12. Bio- ja keskkonnateadustega seotud uuringud</c:v>
                </c:pt>
                <c:pt idx="1">
                  <c:v> 1.4.  Ökoloogia, biosüstemaatika ja -füsioloogia</c:v>
                </c:pt>
                <c:pt idx="2">
                  <c:v> 1.3.  Geneetika</c:v>
                </c:pt>
                <c:pt idx="3">
                  <c:v> 1.2.  Mikrobioloogia</c:v>
                </c:pt>
                <c:pt idx="4">
                  <c:v> 1.1.  Biokeemia</c:v>
                </c:pt>
              </c:strCache>
            </c:strRef>
          </c:cat>
          <c:val>
            <c:numRef>
              <c:f>'Joonis 19 ja 20'!$Q$14:$Q$18</c:f>
              <c:numCache>
                <c:formatCode>General</c:formatCode>
                <c:ptCount val="5"/>
                <c:pt idx="0">
                  <c:v>20.639999999999997</c:v>
                </c:pt>
                <c:pt idx="1">
                  <c:v>37.433</c:v>
                </c:pt>
                <c:pt idx="2">
                  <c:v>13.489999999999997</c:v>
                </c:pt>
                <c:pt idx="3">
                  <c:v>10.3</c:v>
                </c:pt>
                <c:pt idx="4">
                  <c:v>9.0299999999999994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0-411A-BFEC-A0B2B9A3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7249743"/>
        <c:axId val="1577271375"/>
      </c:barChart>
      <c:catAx>
        <c:axId val="1577249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77271375"/>
        <c:crosses val="autoZero"/>
        <c:auto val="1"/>
        <c:lblAlgn val="ctr"/>
        <c:lblOffset val="100"/>
        <c:noMultiLvlLbl val="0"/>
      </c:catAx>
      <c:valAx>
        <c:axId val="1577271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7724974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753215359514571"/>
          <c:y val="0.16026437109869038"/>
          <c:w val="0.51319549713250501"/>
          <c:h val="0.76374253736417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'Joonis 19 ja 20'!$Q$27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7F97C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19 ja 20'!$P$28:$P$30</c:f>
              <c:strCache>
                <c:ptCount val="3"/>
                <c:pt idx="0">
                  <c:v> 3.11. Terviseuuringutega seotud uuringud</c:v>
                </c:pt>
                <c:pt idx="1">
                  <c:v> 3.3.  Farmaatsia</c:v>
                </c:pt>
                <c:pt idx="2">
                  <c:v> 3.1.  Biomeditsiin</c:v>
                </c:pt>
              </c:strCache>
            </c:strRef>
          </c:cat>
          <c:val>
            <c:numRef>
              <c:f>'Joonis 19 ja 20'!$Q$28:$Q$30</c:f>
              <c:numCache>
                <c:formatCode>General</c:formatCode>
                <c:ptCount val="3"/>
                <c:pt idx="0">
                  <c:v>18.004999999999995</c:v>
                </c:pt>
                <c:pt idx="1">
                  <c:v>6.6000000000000005</c:v>
                </c:pt>
                <c:pt idx="2">
                  <c:v>12.850000000000001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D-403C-942A-7987747141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77249743"/>
        <c:axId val="1577271375"/>
      </c:barChart>
      <c:catAx>
        <c:axId val="1577249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77271375"/>
        <c:crosses val="autoZero"/>
        <c:auto val="1"/>
        <c:lblAlgn val="ctr"/>
        <c:lblOffset val="100"/>
        <c:noMultiLvlLbl val="0"/>
      </c:catAx>
      <c:valAx>
        <c:axId val="1577271375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7724974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00B0F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5271216097988"/>
          <c:y val="0.22743399722093563"/>
          <c:w val="0.50225065616797904"/>
          <c:h val="0.664722865524162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'Joonis 19 ja 20'!$Q$5</c:f>
              <c:strCache>
                <c:ptCount val="1"/>
                <c:pt idx="0">
                  <c:v>Grantide arv</c:v>
                </c:pt>
              </c:strCache>
            </c:strRef>
          </c:tx>
          <c:spPr>
            <a:pattFill prst="pct60">
              <a:fgClr>
                <a:srgbClr val="7FC2E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19 ja 20'!$P$6:$P$7</c:f>
              <c:strCache>
                <c:ptCount val="2"/>
                <c:pt idx="0">
                  <c:v> 4.10. Füüsika</c:v>
                </c:pt>
                <c:pt idx="1">
                  <c:v> 4.3.  Kosmoseuuringud ja astronoomia</c:v>
                </c:pt>
              </c:strCache>
            </c:strRef>
          </c:cat>
          <c:val>
            <c:numRef>
              <c:f>'Joonis 19 ja 20'!$Q$6:$Q$7</c:f>
              <c:numCache>
                <c:formatCode>General</c:formatCode>
                <c:ptCount val="2"/>
                <c:pt idx="0">
                  <c:v>29.100000000000005</c:v>
                </c:pt>
                <c:pt idx="1">
                  <c:v>5.1500000000000012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7-4D90-815B-24D811075D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77249743"/>
        <c:axId val="1577271375"/>
      </c:barChart>
      <c:catAx>
        <c:axId val="1577249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77271375"/>
        <c:crosses val="autoZero"/>
        <c:auto val="1"/>
        <c:lblAlgn val="ctr"/>
        <c:lblOffset val="100"/>
        <c:noMultiLvlLbl val="0"/>
      </c:catAx>
      <c:valAx>
        <c:axId val="1577271375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7724974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673012888314334"/>
          <c:y val="8.9534903027632493E-2"/>
          <c:w val="0.51887946063269919"/>
          <c:h val="0.882557490532661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'Joonis 19 ja 20'!$A$2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85-46E5-9C97-F6C84FA26B5E}"/>
              </c:ext>
            </c:extLst>
          </c:dPt>
          <c:dPt>
            <c:idx val="1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85-46E5-9C97-F6C84FA26B5E}"/>
              </c:ext>
            </c:extLst>
          </c:dPt>
          <c:dPt>
            <c:idx val="2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85-46E5-9C97-F6C84FA26B5E}"/>
              </c:ext>
            </c:extLst>
          </c:dPt>
          <c:dPt>
            <c:idx val="3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85-46E5-9C97-F6C84FA26B5E}"/>
              </c:ext>
            </c:extLst>
          </c:dPt>
          <c:dPt>
            <c:idx val="4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85-46E5-9C97-F6C84FA26B5E}"/>
              </c:ext>
            </c:extLst>
          </c:dPt>
          <c:dPt>
            <c:idx val="5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85-46E5-9C97-F6C84FA26B5E}"/>
              </c:ext>
            </c:extLst>
          </c:dPt>
          <c:dPt>
            <c:idx val="6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85-46E5-9C97-F6C84FA26B5E}"/>
              </c:ext>
            </c:extLst>
          </c:dPt>
          <c:dPt>
            <c:idx val="7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85-46E5-9C97-F6C84FA26B5E}"/>
              </c:ext>
            </c:extLst>
          </c:dPt>
          <c:dPt>
            <c:idx val="8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85-46E5-9C97-F6C84FA26B5E}"/>
              </c:ext>
            </c:extLst>
          </c:dPt>
          <c:dPt>
            <c:idx val="9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385-46E5-9C97-F6C84FA26B5E}"/>
              </c:ext>
            </c:extLst>
          </c:dPt>
          <c:dPt>
            <c:idx val="10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385-46E5-9C97-F6C84FA26B5E}"/>
              </c:ext>
            </c:extLst>
          </c:dPt>
          <c:dPt>
            <c:idx val="11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385-46E5-9C97-F6C84FA26B5E}"/>
              </c:ext>
            </c:extLst>
          </c:dPt>
          <c:dPt>
            <c:idx val="12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385-46E5-9C97-F6C84FA26B5E}"/>
              </c:ext>
            </c:extLst>
          </c:dPt>
          <c:dPt>
            <c:idx val="13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385-46E5-9C97-F6C84FA26B5E}"/>
              </c:ext>
            </c:extLst>
          </c:dPt>
          <c:dPt>
            <c:idx val="14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385-46E5-9C97-F6C84FA26B5E}"/>
              </c:ext>
            </c:extLst>
          </c:dPt>
          <c:dPt>
            <c:idx val="15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385-46E5-9C97-F6C84FA26B5E}"/>
              </c:ext>
            </c:extLst>
          </c:dPt>
          <c:dPt>
            <c:idx val="16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385-46E5-9C97-F6C84FA26B5E}"/>
              </c:ext>
            </c:extLst>
          </c:dPt>
          <c:dPt>
            <c:idx val="17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385-46E5-9C97-F6C84FA26B5E}"/>
              </c:ext>
            </c:extLst>
          </c:dPt>
          <c:dPt>
            <c:idx val="18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385-46E5-9C97-F6C84FA26B5E}"/>
              </c:ext>
            </c:extLst>
          </c:dPt>
          <c:dPt>
            <c:idx val="19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385-46E5-9C97-F6C84FA26B5E}"/>
              </c:ext>
            </c:extLst>
          </c:dPt>
          <c:dPt>
            <c:idx val="20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385-46E5-9C97-F6C84FA26B5E}"/>
              </c:ext>
            </c:extLst>
          </c:dPt>
          <c:dPt>
            <c:idx val="21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385-46E5-9C97-F6C84FA26B5E}"/>
              </c:ext>
            </c:extLst>
          </c:dPt>
          <c:dPt>
            <c:idx val="22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5385-46E5-9C97-F6C84FA26B5E}"/>
              </c:ext>
            </c:extLst>
          </c:dPt>
          <c:dPt>
            <c:idx val="23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385-46E5-9C97-F6C84FA26B5E}"/>
              </c:ext>
            </c:extLst>
          </c:dPt>
          <c:dPt>
            <c:idx val="24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5385-46E5-9C97-F6C84FA26B5E}"/>
              </c:ext>
            </c:extLst>
          </c:dPt>
          <c:dPt>
            <c:idx val="25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385-46E5-9C97-F6C84FA26B5E}"/>
              </c:ext>
            </c:extLst>
          </c:dPt>
          <c:dPt>
            <c:idx val="26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385-46E5-9C97-F6C84FA26B5E}"/>
              </c:ext>
            </c:extLst>
          </c:dPt>
          <c:dPt>
            <c:idx val="27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385-46E5-9C97-F6C84FA26B5E}"/>
              </c:ext>
            </c:extLst>
          </c:dPt>
          <c:dPt>
            <c:idx val="28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385-46E5-9C97-F6C84FA26B5E}"/>
              </c:ext>
            </c:extLst>
          </c:dPt>
          <c:dPt>
            <c:idx val="29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385-46E5-9C97-F6C84FA26B5E}"/>
              </c:ext>
            </c:extLst>
          </c:dPt>
          <c:dPt>
            <c:idx val="30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385-46E5-9C97-F6C84FA26B5E}"/>
              </c:ext>
            </c:extLst>
          </c:dPt>
          <c:dPt>
            <c:idx val="31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385-46E5-9C97-F6C84FA26B5E}"/>
              </c:ext>
            </c:extLst>
          </c:dPt>
          <c:dPt>
            <c:idx val="32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385-46E5-9C97-F6C84FA26B5E}"/>
              </c:ext>
            </c:extLst>
          </c:dPt>
          <c:dPt>
            <c:idx val="33"/>
            <c:invertIfNegative val="0"/>
            <c:bubble3D val="0"/>
            <c:spPr>
              <a:pattFill prst="dkVert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385-46E5-9C97-F6C84FA26B5E}"/>
              </c:ext>
            </c:extLst>
          </c:dPt>
          <c:dPt>
            <c:idx val="34"/>
            <c:invertIfNegative val="0"/>
            <c:bubble3D val="0"/>
            <c:spPr>
              <a:pattFill prst="dkVert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385-46E5-9C97-F6C84FA26B5E}"/>
              </c:ext>
            </c:extLst>
          </c:dPt>
          <c:dPt>
            <c:idx val="35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5385-46E5-9C97-F6C84FA26B5E}"/>
              </c:ext>
            </c:extLst>
          </c:dPt>
          <c:dPt>
            <c:idx val="36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5385-46E5-9C97-F6C84FA26B5E}"/>
              </c:ext>
            </c:extLst>
          </c:dPt>
          <c:dPt>
            <c:idx val="37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5385-46E5-9C97-F6C84FA26B5E}"/>
              </c:ext>
            </c:extLst>
          </c:dPt>
          <c:dPt>
            <c:idx val="38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5385-46E5-9C97-F6C84FA26B5E}"/>
              </c:ext>
            </c:extLst>
          </c:dPt>
          <c:dLbls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90,9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5385-46E5-9C97-F6C84FA26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19 ja 20'!$A$3:$A$41</c:f>
              <c:strCache>
                <c:ptCount val="39"/>
                <c:pt idx="0">
                  <c:v> 6.5 Teised humanitaarteadused</c:v>
                </c:pt>
                <c:pt idx="1">
                  <c:v> 6.4 Kunstid (sh kunstiajalugu, muusika)</c:v>
                </c:pt>
                <c:pt idx="2">
                  <c:v> 6.3 Filosoofia, eetika ja religioon</c:v>
                </c:pt>
                <c:pt idx="3">
                  <c:v> 6.2 Keeled ja kirjandus</c:v>
                </c:pt>
                <c:pt idx="4">
                  <c:v> 6.1 Ajalugu ja arheoloogia</c:v>
                </c:pt>
                <c:pt idx="5">
                  <c:v> 5.9 Teised sotsiaalteadused</c:v>
                </c:pt>
                <c:pt idx="6">
                  <c:v> 5.8 Meedia ja kommunikatsioon</c:v>
                </c:pt>
                <c:pt idx="7">
                  <c:v> 5.7 Sotsiaal- ja majandusgeograafia</c:v>
                </c:pt>
                <c:pt idx="8">
                  <c:v> 5.6 Politoloogia</c:v>
                </c:pt>
                <c:pt idx="9">
                  <c:v> 5.5 Õigusteadus</c:v>
                </c:pt>
                <c:pt idx="10">
                  <c:v> 5.4 Sotsioloogia</c:v>
                </c:pt>
                <c:pt idx="11">
                  <c:v> 5.3 Haridusteadused</c:v>
                </c:pt>
                <c:pt idx="12">
                  <c:v> 5.2 Majandusteadus ja ärindus</c:v>
                </c:pt>
                <c:pt idx="13">
                  <c:v> 5.1 Psühholoogia ja tunnetusteadused</c:v>
                </c:pt>
                <c:pt idx="14">
                  <c:v> 4.5 Teised põllumajandusteadused</c:v>
                </c:pt>
                <c:pt idx="15">
                  <c:v> 4.4 Põllumajanduslik biotehnoloogia</c:v>
                </c:pt>
                <c:pt idx="16">
                  <c:v> 4.3 Veterinaaria</c:v>
                </c:pt>
                <c:pt idx="17">
                  <c:v> 4.2 Loomakasvatus ja piimandus</c:v>
                </c:pt>
                <c:pt idx="18">
                  <c:v> 4.1 Põllumajandus, metsandus ja kalandus</c:v>
                </c:pt>
                <c:pt idx="19">
                  <c:v> 3.4 Meditsiiniline biotehnoloogia</c:v>
                </c:pt>
                <c:pt idx="20">
                  <c:v> 3.3 Terviseteadused</c:v>
                </c:pt>
                <c:pt idx="21">
                  <c:v> 3.2 Kliiniline meditsiin</c:v>
                </c:pt>
                <c:pt idx="22">
                  <c:v> 3.1 Biomeditsiin</c:v>
                </c:pt>
                <c:pt idx="23">
                  <c:v> 2.11 Teised tehnika- ja tehnoloogiateadused</c:v>
                </c:pt>
                <c:pt idx="24">
                  <c:v> 2.10 Nanotehnoloogia</c:v>
                </c:pt>
                <c:pt idx="25">
                  <c:v> 2.9 Tööstusbiotehnoloogia</c:v>
                </c:pt>
                <c:pt idx="26">
                  <c:v> 2.7 Keskkonnatehnika</c:v>
                </c:pt>
                <c:pt idx="27">
                  <c:v> 2.6 Meditsiinitehnika</c:v>
                </c:pt>
                <c:pt idx="28">
                  <c:v> 2.5 Materjalitehnika</c:v>
                </c:pt>
                <c:pt idx="29">
                  <c:v> 2.4 Keemiatehnika</c:v>
                </c:pt>
                <c:pt idx="30">
                  <c:v> 2.3 Mehaanika / masinaehitus</c:v>
                </c:pt>
                <c:pt idx="31">
                  <c:v> 2.2 Elektrotehnika, elektroonika, infotehnika</c:v>
                </c:pt>
                <c:pt idx="32">
                  <c:v> 2.1 Ehitusteadused</c:v>
                </c:pt>
                <c:pt idx="33">
                  <c:v> 1.6 Bioteadused</c:v>
                </c:pt>
                <c:pt idx="34">
                  <c:v> 1.5 Maateadused (sh keskkonnateadused)</c:v>
                </c:pt>
                <c:pt idx="35">
                  <c:v> 1.4 Keemiateadused</c:v>
                </c:pt>
                <c:pt idx="36">
                  <c:v> 1.3 Füüsikateadused</c:v>
                </c:pt>
                <c:pt idx="37">
                  <c:v> 1.2 Arvutiteadus ja informaatika</c:v>
                </c:pt>
                <c:pt idx="38">
                  <c:v> 1.1 Matemaatika</c:v>
                </c:pt>
              </c:strCache>
            </c:strRef>
          </c:cat>
          <c:val>
            <c:numRef>
              <c:f>'Joonis 19 ja 20'!$B$3:$B$41</c:f>
              <c:numCache>
                <c:formatCode>0.0</c:formatCode>
                <c:ptCount val="39"/>
                <c:pt idx="0">
                  <c:v>14.429999999999998</c:v>
                </c:pt>
                <c:pt idx="1">
                  <c:v>3</c:v>
                </c:pt>
                <c:pt idx="2">
                  <c:v>5.8999999999999995</c:v>
                </c:pt>
                <c:pt idx="3">
                  <c:v>17.89</c:v>
                </c:pt>
                <c:pt idx="4">
                  <c:v>10.749999999999996</c:v>
                </c:pt>
                <c:pt idx="5">
                  <c:v>7.1000000000000005</c:v>
                </c:pt>
                <c:pt idx="6">
                  <c:v>2.25</c:v>
                </c:pt>
                <c:pt idx="7">
                  <c:v>2.25</c:v>
                </c:pt>
                <c:pt idx="8">
                  <c:v>7.0500000000000007</c:v>
                </c:pt>
                <c:pt idx="9">
                  <c:v>3.4000000000000004</c:v>
                </c:pt>
                <c:pt idx="10">
                  <c:v>3.55</c:v>
                </c:pt>
                <c:pt idx="11">
                  <c:v>4.88</c:v>
                </c:pt>
                <c:pt idx="12">
                  <c:v>5.1999999999999993</c:v>
                </c:pt>
                <c:pt idx="13">
                  <c:v>9</c:v>
                </c:pt>
                <c:pt idx="14">
                  <c:v>0.4</c:v>
                </c:pt>
                <c:pt idx="15">
                  <c:v>0.73</c:v>
                </c:pt>
                <c:pt idx="16">
                  <c:v>1.7</c:v>
                </c:pt>
                <c:pt idx="17">
                  <c:v>2.2999999999999998</c:v>
                </c:pt>
                <c:pt idx="18">
                  <c:v>21.299999999999997</c:v>
                </c:pt>
                <c:pt idx="19">
                  <c:v>4.7</c:v>
                </c:pt>
                <c:pt idx="20">
                  <c:v>3.3000000000000007</c:v>
                </c:pt>
                <c:pt idx="21">
                  <c:v>19.079999999999998</c:v>
                </c:pt>
                <c:pt idx="22">
                  <c:v>37.45500000000002</c:v>
                </c:pt>
                <c:pt idx="23">
                  <c:v>4.4999999999999991</c:v>
                </c:pt>
                <c:pt idx="24">
                  <c:v>2.95</c:v>
                </c:pt>
                <c:pt idx="25">
                  <c:v>3.0749999999999997</c:v>
                </c:pt>
                <c:pt idx="26">
                  <c:v>0.60000000000000009</c:v>
                </c:pt>
                <c:pt idx="27">
                  <c:v>2.35</c:v>
                </c:pt>
                <c:pt idx="28">
                  <c:v>21.000000000000004</c:v>
                </c:pt>
                <c:pt idx="29">
                  <c:v>4.5000000000000009</c:v>
                </c:pt>
                <c:pt idx="30">
                  <c:v>3.35</c:v>
                </c:pt>
                <c:pt idx="31">
                  <c:v>14</c:v>
                </c:pt>
                <c:pt idx="32">
                  <c:v>5.1999999999999993</c:v>
                </c:pt>
                <c:pt idx="33">
                  <c:v>48</c:v>
                </c:pt>
                <c:pt idx="34">
                  <c:v>23.766999999999996</c:v>
                </c:pt>
                <c:pt idx="35">
                  <c:v>31.099999999999998</c:v>
                </c:pt>
                <c:pt idx="36">
                  <c:v>34.25</c:v>
                </c:pt>
                <c:pt idx="37">
                  <c:v>26.649999999999995</c:v>
                </c:pt>
                <c:pt idx="38">
                  <c:v>13.200000000000001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5385-46E5-9C97-F6C84FA26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652297103"/>
        <c:axId val="1652314159"/>
      </c:barChart>
      <c:catAx>
        <c:axId val="16522971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="0">
                    <a:solidFill>
                      <a:schemeClr val="tx1"/>
                    </a:solidFill>
                  </a:rPr>
                  <a:t>Frascati</a:t>
                </a:r>
                <a:r>
                  <a:rPr lang="et-EE" b="0" baseline="0">
                    <a:solidFill>
                      <a:schemeClr val="tx1"/>
                    </a:solidFill>
                  </a:rPr>
                  <a:t> manuaali alamvaldkonnad</a:t>
                </a:r>
                <a:endParaRPr lang="et-EE" b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1486570217324507E-2"/>
              <c:y val="0.36857100633554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52314159"/>
        <c:crosses val="autoZero"/>
        <c:auto val="1"/>
        <c:lblAlgn val="ctr"/>
        <c:lblOffset val="100"/>
        <c:noMultiLvlLbl val="0"/>
      </c:catAx>
      <c:valAx>
        <c:axId val="165231415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Grantide arv</a:t>
                </a:r>
              </a:p>
            </c:rich>
          </c:tx>
          <c:layout>
            <c:manualLayout>
              <c:xMode val="edge"/>
              <c:yMode val="edge"/>
              <c:x val="0.60185899422002376"/>
              <c:y val="1.18328639576986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5229710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8419286487307"/>
          <c:y val="5.1734264377274256E-2"/>
          <c:w val="0.84843411483610442"/>
          <c:h val="0.73157730624832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'Joonis 21'!$B$2</c:f>
              <c:strCache>
                <c:ptCount val="1"/>
                <c:pt idx="0">
                  <c:v>1 alamvaldkond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C8AA60E-A23D-468C-B921-6ECE46999C8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D392026-0314-4826-959E-62D573583F1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6E8-432A-BA0C-92DFBE3D79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9DAFC8-FCCE-462E-9329-03FC43B4EA6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FBD6524-3844-400C-B256-B62D2D1D0BF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6E8-432A-BA0C-92DFBE3D79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657ACF-05DC-43AD-84D7-F2E196A103F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9662FDF-03EB-43E8-9573-10B0A6D978F7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6E8-432A-BA0C-92DFBE3D79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73DF72-84FC-4C93-9013-39664ABBE4A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68A12E5-AC69-416C-A6D4-02D00C167B1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6E8-432A-BA0C-92DFBE3D793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7ED7DBC-4B79-4E4F-91DF-E07EA01B226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169B08A-0971-42F5-A4DD-F9D54C1E4B8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6E8-432A-BA0C-92DFBE3D79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270BBD5-2DFC-4DC9-AA12-2113DBECB0C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0B03882-C665-4C62-8EEB-7FAFE4EE4DD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6E8-432A-BA0C-92DFBE3D793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6E1B87-3248-42ED-BE9D-0D98A361E0A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436208D-0C11-4FE7-9000-7729A357101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6E8-432A-BA0C-92DFBE3D7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21'!$A$3:$A$9</c:f>
              <c:strCache>
                <c:ptCount val="7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</c:strCache>
            </c:strRef>
          </c:cat>
          <c:val>
            <c:numRef>
              <c:f>'Joonis 21'!$B$3:$B$9</c:f>
              <c:numCache>
                <c:formatCode>General</c:formatCode>
                <c:ptCount val="7"/>
                <c:pt idx="0">
                  <c:v>58</c:v>
                </c:pt>
                <c:pt idx="1">
                  <c:v>68</c:v>
                </c:pt>
                <c:pt idx="2">
                  <c:v>21</c:v>
                </c:pt>
                <c:pt idx="3">
                  <c:v>33</c:v>
                </c:pt>
                <c:pt idx="4">
                  <c:v>19</c:v>
                </c:pt>
                <c:pt idx="5">
                  <c:v>22</c:v>
                </c:pt>
                <c:pt idx="6">
                  <c:v>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21'!$B$13:$B$19</c15:f>
                <c15:dlblRangeCache>
                  <c:ptCount val="7"/>
                  <c:pt idx="0">
                    <c:v>58%</c:v>
                  </c:pt>
                  <c:pt idx="1">
                    <c:v>62%</c:v>
                  </c:pt>
                  <c:pt idx="2">
                    <c:v>31%</c:v>
                  </c:pt>
                  <c:pt idx="3">
                    <c:v>49%</c:v>
                  </c:pt>
                  <c:pt idx="4">
                    <c:v>68%</c:v>
                  </c:pt>
                  <c:pt idx="5">
                    <c:v>50%</c:v>
                  </c:pt>
                  <c:pt idx="6">
                    <c:v>63%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6E8-432A-BA0C-92DFBE3D793F}"/>
            </c:ext>
          </c:extLst>
        </c:ser>
        <c:ser>
          <c:idx val="1"/>
          <c:order val="1"/>
          <c:tx>
            <c:strRef>
              <c:f>'Joonis 21'!$C$2</c:f>
              <c:strCache>
                <c:ptCount val="1"/>
                <c:pt idx="0">
                  <c:v>2 alamvaldkonda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4DC0BA8-C733-403D-93A9-223C5EEC367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EC5D41D-B485-4214-B6E5-42986232BE4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6E8-432A-BA0C-92DFBE3D79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492A5C7-4CFF-439A-B748-856793B8029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9A84DF6-64B4-4239-BD90-7A313DC0959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6E8-432A-BA0C-92DFBE3D79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367D23-39DF-412B-9539-D321B36A5E3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AD8BEB2-11CD-442F-B842-BAF93F79FE4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6E8-432A-BA0C-92DFBE3D79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70893F-F1AF-46A7-98ED-F19C4BFB985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D38CA8E-7519-4073-B6F9-FDC95508C5C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6E8-432A-BA0C-92DFBE3D793F}"/>
                </c:ext>
              </c:extLst>
            </c:dLbl>
            <c:dLbl>
              <c:idx val="4"/>
              <c:layout>
                <c:manualLayout>
                  <c:x val="0"/>
                  <c:y val="9.2592592592592587E-3"/>
                </c:manualLayout>
              </c:layout>
              <c:tx>
                <c:rich>
                  <a:bodyPr/>
                  <a:lstStyle/>
                  <a:p>
                    <a:fld id="{D1C65F4A-C909-4F13-9941-52D319D9D81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E4463EA-FB26-442C-AAA3-D7648EB55D1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6E8-432A-BA0C-92DFBE3D79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AD277A-8AD2-4E9A-8D56-AC818C4D04A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D4EDF2F-CA61-4387-8580-1C505A53CA9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6E8-432A-BA0C-92DFBE3D793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C6EDBFB-125C-46A5-AD0D-81FE345F2C2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5BB8A97-CF69-44FA-93AE-81E6B89B0F2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6E8-432A-BA0C-92DFBE3D7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21'!$A$3:$A$9</c:f>
              <c:strCache>
                <c:ptCount val="7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</c:strCache>
            </c:strRef>
          </c:cat>
          <c:val>
            <c:numRef>
              <c:f>'Joonis 21'!$C$3:$C$9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29</c:v>
                </c:pt>
                <c:pt idx="4">
                  <c:v>6</c:v>
                </c:pt>
                <c:pt idx="5">
                  <c:v>10</c:v>
                </c:pt>
                <c:pt idx="6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21'!$C$13:$C$19</c15:f>
                <c15:dlblRangeCache>
                  <c:ptCount val="7"/>
                  <c:pt idx="0">
                    <c:v>34%</c:v>
                  </c:pt>
                  <c:pt idx="1">
                    <c:v>31%</c:v>
                  </c:pt>
                  <c:pt idx="2">
                    <c:v>51%</c:v>
                  </c:pt>
                  <c:pt idx="3">
                    <c:v>43%</c:v>
                  </c:pt>
                  <c:pt idx="4">
                    <c:v>21%</c:v>
                  </c:pt>
                  <c:pt idx="5">
                    <c:v>23%</c:v>
                  </c:pt>
                  <c:pt idx="6">
                    <c:v>23%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56E8-432A-BA0C-92DFBE3D793F}"/>
            </c:ext>
          </c:extLst>
        </c:ser>
        <c:ser>
          <c:idx val="2"/>
          <c:order val="2"/>
          <c:tx>
            <c:strRef>
              <c:f>'Joonis 21'!$D$2</c:f>
              <c:strCache>
                <c:ptCount val="1"/>
                <c:pt idx="0">
                  <c:v>3 alamvaldkonda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C7AE74E-113F-432A-B171-188EB86E3AA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8FA812A-1212-4C6A-AECB-000BF282873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6E8-432A-BA0C-92DFBE3D79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56860D-A130-444B-9F12-D28BF94BA8F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8E5FEE4-E084-40E4-8C63-93D01E5FE4C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6E8-432A-BA0C-92DFBE3D79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1A1F69-2AF1-45D0-B9AC-B901221025F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382F240-42BF-4714-B7AA-BE31FD5DFF8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6E8-432A-BA0C-92DFBE3D79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FFAB9F-AB3E-485B-A83E-62C75B6D5D1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E91EFD3-6A2C-4392-BE11-BF7A96FE3CD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6E8-432A-BA0C-92DFBE3D793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4FE207-B9C8-43F6-89EB-89559F3F932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D3AECD2-D6EC-45F8-842B-83357870CCD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6E8-432A-BA0C-92DFBE3D79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6474E75-EEEF-4F29-AF7E-42ABD7347D2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4A3338B-960B-43EC-B0F1-4476285AC50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6E8-432A-BA0C-92DFBE3D793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AFC4B2E-1514-4051-AE0F-328F0FFD288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8B74C03-6DC1-4F00-B345-2C123CAF784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6E8-432A-BA0C-92DFBE3D7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21'!$A$3:$A$9</c:f>
              <c:strCache>
                <c:ptCount val="7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</c:strCache>
            </c:strRef>
          </c:cat>
          <c:val>
            <c:numRef>
              <c:f>'Joonis 21'!$D$3:$D$9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21'!$D$13:$D$19</c15:f>
                <c15:dlblRangeCache>
                  <c:ptCount val="7"/>
                  <c:pt idx="0">
                    <c:v>8%</c:v>
                  </c:pt>
                  <c:pt idx="1">
                    <c:v>7%</c:v>
                  </c:pt>
                  <c:pt idx="2">
                    <c:v>18%</c:v>
                  </c:pt>
                  <c:pt idx="3">
                    <c:v>9%</c:v>
                  </c:pt>
                  <c:pt idx="4">
                    <c:v>11%</c:v>
                  </c:pt>
                  <c:pt idx="5">
                    <c:v>27%</c:v>
                  </c:pt>
                  <c:pt idx="6">
                    <c:v>13%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56E8-432A-BA0C-92DFBE3D79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7"/>
        <c:overlap val="100"/>
        <c:axId val="2088876800"/>
        <c:axId val="2088871520"/>
      </c:barChart>
      <c:catAx>
        <c:axId val="2088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88871520"/>
        <c:crosses val="autoZero"/>
        <c:auto val="1"/>
        <c:lblAlgn val="ctr"/>
        <c:lblOffset val="100"/>
        <c:noMultiLvlLbl val="0"/>
      </c:catAx>
      <c:valAx>
        <c:axId val="20888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Grantide osakaal (%)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9695975503062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888768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0"/>
          <c:tx>
            <c:strRef>
              <c:f>'Joonis 22'!$C$2</c:f>
              <c:strCache>
                <c:ptCount val="1"/>
                <c:pt idx="0">
                  <c:v>naiste osakaal taotlejatest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8328906509805955E-2"/>
                  <c:y val="-0.18666666666666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1E-45C6-8390-6A58EE6E2AB6}"/>
                </c:ext>
              </c:extLst>
            </c:dLbl>
            <c:dLbl>
              <c:idx val="1"/>
              <c:layout>
                <c:manualLayout>
                  <c:x val="4.7524649849056114E-4"/>
                  <c:y val="-0.17175925925925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E-45C6-8390-6A58EE6E2AB6}"/>
                </c:ext>
              </c:extLst>
            </c:dLbl>
            <c:dLbl>
              <c:idx val="2"/>
              <c:layout>
                <c:manualLayout>
                  <c:x val="1.0480990571945599E-3"/>
                  <c:y val="-0.1806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1E-45C6-8390-6A58EE6E2AB6}"/>
                </c:ext>
              </c:extLst>
            </c:dLbl>
            <c:dLbl>
              <c:idx val="3"/>
              <c:layout>
                <c:manualLayout>
                  <c:x val="2.5930388739888485E-3"/>
                  <c:y val="-6.447530864197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1E-45C6-8390-6A58EE6E2AB6}"/>
                </c:ext>
              </c:extLst>
            </c:dLbl>
            <c:dLbl>
              <c:idx val="4"/>
              <c:layout>
                <c:manualLayout>
                  <c:x val="-8.044489141243557E-17"/>
                  <c:y val="-7.515432098765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1E-45C6-8390-6A58EE6E2AB6}"/>
                </c:ext>
              </c:extLst>
            </c:dLbl>
            <c:dLbl>
              <c:idx val="5"/>
              <c:layout>
                <c:manualLayout>
                  <c:x val="3.1771204484696146E-3"/>
                  <c:y val="-8.9722222222222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1E-45C6-8390-6A58EE6E2AB6}"/>
                </c:ext>
              </c:extLst>
            </c:dLbl>
            <c:dLbl>
              <c:idx val="6"/>
              <c:layout>
                <c:manualLayout>
                  <c:x val="-2.6729549155016564E-2"/>
                  <c:y val="-9.0092592592592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1E-45C6-8390-6A58EE6E2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6A3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22'!$A$3:$A$9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6 a keskmine</c:v>
                </c:pt>
              </c:strCache>
            </c:strRef>
          </c:cat>
          <c:val>
            <c:numRef>
              <c:f>'Joonis 22'!$C$3:$C$9</c:f>
              <c:numCache>
                <c:formatCode>0%</c:formatCode>
                <c:ptCount val="7"/>
                <c:pt idx="0">
                  <c:v>0.38291139240506328</c:v>
                </c:pt>
                <c:pt idx="1">
                  <c:v>0.34426229508196721</c:v>
                </c:pt>
                <c:pt idx="2">
                  <c:v>0.35416666666666669</c:v>
                </c:pt>
                <c:pt idx="3">
                  <c:v>0.34624697336561744</c:v>
                </c:pt>
                <c:pt idx="4">
                  <c:v>0.35820895522388058</c:v>
                </c:pt>
                <c:pt idx="5">
                  <c:v>0.42388059701492536</c:v>
                </c:pt>
                <c:pt idx="6">
                  <c:v>0.36614699331848555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1E-45C6-8390-6A58EE6E2AB6}"/>
            </c:ext>
          </c:extLst>
        </c:ser>
        <c:ser>
          <c:idx val="0"/>
          <c:order val="1"/>
          <c:tx>
            <c:strRef>
              <c:f>'Joonis 22'!$B$2</c:f>
              <c:strCache>
                <c:ptCount val="1"/>
                <c:pt idx="0">
                  <c:v>naiste osakaal grandisaajatest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60000"/>
              </a:schemeClr>
            </a:solidFill>
            <a:ln>
              <a:solidFill>
                <a:srgbClr val="FFD757"/>
              </a:solidFill>
            </a:ln>
            <a:effectLst/>
          </c:spPr>
          <c:dLbls>
            <c:dLbl>
              <c:idx val="0"/>
              <c:layout>
                <c:manualLayout>
                  <c:x val="2.5562077022410524E-2"/>
                  <c:y val="-9.2314814814814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1E-45C6-8390-6A58EE6E2AB6}"/>
                </c:ext>
              </c:extLst>
            </c:dLbl>
            <c:dLbl>
              <c:idx val="1"/>
              <c:layout>
                <c:manualLayout>
                  <c:x val="-1.0969884643457155E-5"/>
                  <c:y val="-8.1635802469135876E-2"/>
                </c:manualLayout>
              </c:layout>
              <c:spPr>
                <a:solidFill>
                  <a:schemeClr val="accent4">
                    <a:lumMod val="40000"/>
                    <a:lumOff val="60000"/>
                  </a:schemeClr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801388888888886E-2"/>
                      <c:h val="6.2657407407407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A1E-45C6-8390-6A58EE6E2AB6}"/>
                </c:ext>
              </c:extLst>
            </c:dLbl>
            <c:dLbl>
              <c:idx val="2"/>
              <c:layout>
                <c:manualLayout>
                  <c:x val="2.2048604362904516E-3"/>
                  <c:y val="-5.41975308641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1E-45C6-8390-6A58EE6E2AB6}"/>
                </c:ext>
              </c:extLst>
            </c:dLbl>
            <c:dLbl>
              <c:idx val="3"/>
              <c:layout>
                <c:manualLayout>
                  <c:x val="-8.9281040670631372E-3"/>
                  <c:y val="-0.21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1E-45C6-8390-6A58EE6E2AB6}"/>
                </c:ext>
              </c:extLst>
            </c:dLbl>
            <c:dLbl>
              <c:idx val="4"/>
              <c:layout>
                <c:manualLayout>
                  <c:x val="-6.1611018255789147E-3"/>
                  <c:y val="-0.21194444444444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1E-45C6-8390-6A58EE6E2AB6}"/>
                </c:ext>
              </c:extLst>
            </c:dLbl>
            <c:dLbl>
              <c:idx val="5"/>
              <c:layout>
                <c:manualLayout>
                  <c:x val="-5.60967077389513E-3"/>
                  <c:y val="-0.23685185185185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1E-45C6-8390-6A58EE6E2AB6}"/>
                </c:ext>
              </c:extLst>
            </c:dLbl>
            <c:dLbl>
              <c:idx val="6"/>
              <c:layout>
                <c:manualLayout>
                  <c:x val="-2.4513805211127091E-2"/>
                  <c:y val="-0.207716049382716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1E-45C6-8390-6A58EE6E2AB6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rgbClr val="FFC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'Joonis 22'!$A$3:$A$9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6 a keskmine</c:v>
                </c:pt>
              </c:strCache>
            </c:strRef>
          </c:cat>
          <c:val>
            <c:numRef>
              <c:f>'Joonis 22'!$B$3:$B$9</c:f>
              <c:numCache>
                <c:formatCode>0%</c:formatCode>
                <c:ptCount val="7"/>
                <c:pt idx="0">
                  <c:v>0.32558139534883723</c:v>
                </c:pt>
                <c:pt idx="1">
                  <c:v>0.30666666666666664</c:v>
                </c:pt>
                <c:pt idx="2">
                  <c:v>0.30701754385964913</c:v>
                </c:pt>
                <c:pt idx="3">
                  <c:v>0.38043478260869568</c:v>
                </c:pt>
                <c:pt idx="4">
                  <c:v>0.4050632911392405</c:v>
                </c:pt>
                <c:pt idx="5">
                  <c:v>0.45454545454545453</c:v>
                </c:pt>
                <c:pt idx="6">
                  <c:v>0.36034115138592748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1E-45C6-8390-6A58EE6E2A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80992559"/>
        <c:axId val="1449835519"/>
      </c:areaChart>
      <c:catAx>
        <c:axId val="1680992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49835519"/>
        <c:crosses val="autoZero"/>
        <c:auto val="1"/>
        <c:lblAlgn val="ctr"/>
        <c:lblOffset val="100"/>
        <c:noMultiLvlLbl val="0"/>
      </c:catAx>
      <c:valAx>
        <c:axId val="1449835519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Naiste osakaal (%)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33857903178769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80992559"/>
        <c:crosses val="autoZero"/>
        <c:crossBetween val="midCat"/>
        <c:majorUnit val="0.2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6259052645971"/>
          <c:y val="5.0925925925925923E-2"/>
          <c:w val="0.82484104884683773"/>
          <c:h val="0.685080822461767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'Joonis 23'!$F$2</c:f>
              <c:strCache>
                <c:ptCount val="1"/>
                <c:pt idx="0">
                  <c:v>naine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F-4E68-BD0F-2A70D96B4B35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F-4E68-BD0F-2A70D96B4B35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F-4E68-BD0F-2A70D96B4B3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FFDF49A-AC0A-4C78-B5CF-6BC5437F715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122E130-2B3B-428D-9B73-993D327A587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A5F-4E68-BD0F-2A70D96B4B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2FE19D-78A4-4AE8-B160-F60CDD3238E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99A6071-FC80-45D1-8796-AEE416A3D8D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A5F-4E68-BD0F-2A70D96B4B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3C6FC8-DECE-435A-96EB-9CF805DB8A3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0B4A6C6-DAE4-463E-B39A-D630FCC9F58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A5F-4E68-BD0F-2A70D96B4B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7A91AB8-E199-4E00-B1A2-0E18D07C73F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F8DB6A2-B908-439D-9EFA-B494A7D9DE0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A5F-4E68-BD0F-2A70D96B4B3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DE3FCA-4368-4D49-8A34-7922DAAB3BB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D590192-B37F-4F51-8973-47A91BA00C8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A5F-4E68-BD0F-2A70D96B4B3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C5CBA76-54F6-489F-9241-2ACF745D3B5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134D594-D02D-4B85-8393-CF7C481462F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A5F-4E68-BD0F-2A70D96B4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23'!$A$3:$B$8</c:f>
              <c:multiLvlStrCache>
                <c:ptCount val="6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</c:lvl>
                <c:lvl>
                  <c:pt idx="0">
                    <c:v>PUTJD</c:v>
                  </c:pt>
                  <c:pt idx="2">
                    <c:v>PSG</c:v>
                  </c:pt>
                  <c:pt idx="4">
                    <c:v>PRG</c:v>
                  </c:pt>
                </c:lvl>
              </c:multiLvlStrCache>
            </c:multiLvlStrRef>
          </c:cat>
          <c:val>
            <c:numRef>
              <c:f>'Joonis 23'!$F$3:$F$8</c:f>
              <c:numCache>
                <c:formatCode>General</c:formatCode>
                <c:ptCount val="6"/>
                <c:pt idx="0">
                  <c:v>117</c:v>
                </c:pt>
                <c:pt idx="1">
                  <c:v>34</c:v>
                </c:pt>
                <c:pt idx="2">
                  <c:v>241</c:v>
                </c:pt>
                <c:pt idx="3">
                  <c:v>51</c:v>
                </c:pt>
                <c:pt idx="4">
                  <c:v>464</c:v>
                </c:pt>
                <c:pt idx="5">
                  <c:v>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23'!$D$3:$D$8</c15:f>
                <c15:dlblRangeCache>
                  <c:ptCount val="6"/>
                  <c:pt idx="0">
                    <c:v>50%</c:v>
                  </c:pt>
                  <c:pt idx="1">
                    <c:v>45%</c:v>
                  </c:pt>
                  <c:pt idx="2">
                    <c:v>47%</c:v>
                  </c:pt>
                  <c:pt idx="3">
                    <c:v>40%</c:v>
                  </c:pt>
                  <c:pt idx="4">
                    <c:v>31%</c:v>
                  </c:pt>
                  <c:pt idx="5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A5F-4E68-BD0F-2A70D96B4B35}"/>
            </c:ext>
          </c:extLst>
        </c:ser>
        <c:ser>
          <c:idx val="0"/>
          <c:order val="1"/>
          <c:tx>
            <c:strRef>
              <c:f>'Joonis 23'!$E$2</c:f>
              <c:strCache>
                <c:ptCount val="1"/>
                <c:pt idx="0">
                  <c:v>mees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A5F-4E68-BD0F-2A70D96B4B35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A5F-4E68-BD0F-2A70D96B4B35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A6A6A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A5F-4E68-BD0F-2A70D96B4B3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DBF7D9E-4615-46DE-B470-46E83DD39C8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9D56400-0195-4F27-8811-710396EB756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A5F-4E68-BD0F-2A70D96B4B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3F07C1-B196-4916-8DC8-F1232CC4815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4AD9E52-304B-4346-A69E-F45FF59BE90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FA5F-4E68-BD0F-2A70D96B4B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29E7B3-6E90-463C-8B35-09529BA4DFB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4BAC462-F729-4990-AB1D-D49B40991D5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A5F-4E68-BD0F-2A70D96B4B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1853B0-0910-4588-85ED-36E5897C493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AC98CE2-7F17-4404-A92C-591994B260B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FA5F-4E68-BD0F-2A70D96B4B3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A00FE2F-61EC-4500-A9E5-B0F343CA0AD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89CFD90-9F3C-436B-97C5-A11200FA88E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FA5F-4E68-BD0F-2A70D96B4B3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C4F3A7D-64BF-49B0-8952-F064D89F19D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2994DB3-E8B6-4342-ADC3-451B1D4AB6E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FA5F-4E68-BD0F-2A70D96B4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23'!$A$3:$B$8</c:f>
              <c:multiLvlStrCache>
                <c:ptCount val="6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</c:lvl>
                <c:lvl>
                  <c:pt idx="0">
                    <c:v>PUTJD</c:v>
                  </c:pt>
                  <c:pt idx="2">
                    <c:v>PSG</c:v>
                  </c:pt>
                  <c:pt idx="4">
                    <c:v>PRG</c:v>
                  </c:pt>
                </c:lvl>
              </c:multiLvlStrCache>
            </c:multiLvlStrRef>
          </c:cat>
          <c:val>
            <c:numRef>
              <c:f>'Joonis 23'!$E$3:$E$8</c:f>
              <c:numCache>
                <c:formatCode>General</c:formatCode>
                <c:ptCount val="6"/>
                <c:pt idx="0">
                  <c:v>119</c:v>
                </c:pt>
                <c:pt idx="1">
                  <c:v>42</c:v>
                </c:pt>
                <c:pt idx="2">
                  <c:v>271</c:v>
                </c:pt>
                <c:pt idx="3">
                  <c:v>76</c:v>
                </c:pt>
                <c:pt idx="4">
                  <c:v>1033</c:v>
                </c:pt>
                <c:pt idx="5">
                  <c:v>182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23'!$C$3:$C$8</c15:f>
                <c15:dlblRangeCache>
                  <c:ptCount val="6"/>
                  <c:pt idx="0">
                    <c:v>50%</c:v>
                  </c:pt>
                  <c:pt idx="1">
                    <c:v>55%</c:v>
                  </c:pt>
                  <c:pt idx="2">
                    <c:v>53%</c:v>
                  </c:pt>
                  <c:pt idx="3">
                    <c:v>60%</c:v>
                  </c:pt>
                  <c:pt idx="4">
                    <c:v>69%</c:v>
                  </c:pt>
                  <c:pt idx="5">
                    <c:v>68%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FA5F-4E68-BD0F-2A70D96B4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405087"/>
        <c:axId val="1104592383"/>
      </c:barChart>
      <c:catAx>
        <c:axId val="79540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04592383"/>
        <c:crosses val="autoZero"/>
        <c:auto val="1"/>
        <c:lblAlgn val="ctr"/>
        <c:lblOffset val="100"/>
        <c:noMultiLvlLbl val="0"/>
      </c:catAx>
      <c:valAx>
        <c:axId val="1104592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Sooline jaotus</a:t>
                </a:r>
              </a:p>
            </c:rich>
          </c:tx>
          <c:layout>
            <c:manualLayout>
              <c:xMode val="edge"/>
              <c:yMode val="edge"/>
              <c:x val="1.0571521860055109E-2"/>
              <c:y val="0.2570100612423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954050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23993712857909"/>
          <c:y val="0.93173373623500011"/>
          <c:w val="0.18952012574284194"/>
          <c:h val="6.8266263764999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4882932107556"/>
          <c:y val="4.0127673215395697E-2"/>
          <c:w val="0.87091346914595646"/>
          <c:h val="0.6098706220404114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'Joonis 24'!$F$2</c:f>
              <c:strCache>
                <c:ptCount val="1"/>
                <c:pt idx="0">
                  <c:v>naine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3-41E3-B340-3948C20E6521}"/>
              </c:ext>
            </c:extLst>
          </c:dPt>
          <c:dPt>
            <c:idx val="2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3-41E3-B340-3948C20E6521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13-41E3-B340-3948C20E6521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13-41E3-B340-3948C20E6521}"/>
              </c:ext>
            </c:extLst>
          </c:dPt>
          <c:dPt>
            <c:idx val="8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13-41E3-B340-3948C20E6521}"/>
              </c:ext>
            </c:extLst>
          </c:dPt>
          <c:dPt>
            <c:idx val="10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13-41E3-B340-3948C20E6521}"/>
              </c:ext>
            </c:extLst>
          </c:dPt>
          <c:dPt>
            <c:idx val="12"/>
            <c:invertIfNegative val="0"/>
            <c:bubble3D val="0"/>
            <c:spPr>
              <a:pattFill prst="pct8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13-41E3-B340-3948C20E6521}"/>
              </c:ext>
            </c:extLst>
          </c:dPt>
          <c:dLbls>
            <c:dLbl>
              <c:idx val="0"/>
              <c:layout>
                <c:manualLayout>
                  <c:x val="4.4448284776145623E-6"/>
                  <c:y val="0"/>
                </c:manualLayout>
              </c:layout>
              <c:tx>
                <c:rich>
                  <a:bodyPr/>
                  <a:lstStyle/>
                  <a:p>
                    <a:fld id="{70606206-2A1F-47F0-9044-78F6AF9AE5C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2ECA298-D84F-4946-ABBC-EB5ED24B2AB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B13-41E3-B340-3948C20E652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EDF4D9-E26F-40FD-8562-D0CF1A41575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65D324E-08A1-4632-B57E-95421ABC76E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B13-41E3-B340-3948C20E65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7D96A8A-3EFD-4A06-8EC5-2A4C1CEF0CC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9258B7A-9487-4552-97FA-E048302F078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B13-41E3-B340-3948C20E65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E9127C0-C11F-465B-8A30-904A6D90810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5B2AE92-0177-4F4F-B8FC-15F2B1A686A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B13-41E3-B340-3948C20E6521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fld id="{8625BB44-58A2-45C3-B02E-DA506540C1E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11B25D7-2692-475A-9D3E-B722299C8D8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B13-41E3-B340-3948C20E652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12B0807-CFC7-4BAA-9AF4-AD6627B7955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72E1D8C-0A70-403B-97A5-DDEF3420715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B13-41E3-B340-3948C20E652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4A06E07-A24F-40D3-BE31-A4745D16EDB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C0F71C5-9689-468A-BDE6-62E6BE78776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B13-41E3-B340-3948C20E652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B8000E4-F22C-472B-94B0-8E8DD0D4168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D174FBC-7DE1-463B-9700-A2B85DA3030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B13-41E3-B340-3948C20E652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36E9DC4-3B89-45A4-B02E-FD0E9742C46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6A22EBA-56D2-41A7-B985-CD29CCAD1F3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B13-41E3-B340-3948C20E652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96E8258-7019-488B-B443-E576E23F5E1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370E56B-0D4A-4840-85E0-61B9948ABFF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B13-41E3-B340-3948C20E652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FE9A97F-A235-42E9-B428-DA97B729D42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E0A1EFF-B4F5-454D-AA85-C0A799D769A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B13-41E3-B340-3948C20E652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F4FB5C2-B089-4984-831A-4D424E2ACD6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9EB20EF-222F-43E3-B8C2-2E118CCF3A7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B13-41E3-B340-3948C20E652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BB44283-B4D9-49C9-9FD5-64FB3F93393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860AADA-7FDF-435D-BEE7-F6D28BEE636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B13-41E3-B340-3948C20E652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9AA0F63-3FC5-4D2E-9F6F-C96C10C2890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55C5A31-CFAF-4167-A4FF-ABCDE2DE581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B13-41E3-B340-3948C20E6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24'!$A$3:$B$16</c:f>
              <c:multiLvlStrCache>
                <c:ptCount val="14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  <c:pt idx="12">
                    <c:v>Taotluste arv</c:v>
                  </c:pt>
                  <c:pt idx="13">
                    <c:v>Grantide arv</c:v>
                  </c:pt>
                </c:lvl>
                <c:lvl>
                  <c:pt idx="0">
                    <c:v>LO1</c:v>
                  </c:pt>
                  <c:pt idx="2">
                    <c:v>LO2</c:v>
                  </c:pt>
                  <c:pt idx="4">
                    <c:v>TE</c:v>
                  </c:pt>
                  <c:pt idx="6">
                    <c:v>AR</c:v>
                  </c:pt>
                  <c:pt idx="8">
                    <c:v>PÕ</c:v>
                  </c:pt>
                  <c:pt idx="10">
                    <c:v>SO</c:v>
                  </c:pt>
                  <c:pt idx="12">
                    <c:v>HU</c:v>
                  </c:pt>
                </c:lvl>
              </c:multiLvlStrCache>
            </c:multiLvlStrRef>
          </c:cat>
          <c:val>
            <c:numRef>
              <c:f>'Joonis 24'!$F$3:$F$16</c:f>
              <c:numCache>
                <c:formatCode>General</c:formatCode>
                <c:ptCount val="14"/>
                <c:pt idx="0">
                  <c:v>71</c:v>
                </c:pt>
                <c:pt idx="1">
                  <c:v>17</c:v>
                </c:pt>
                <c:pt idx="2">
                  <c:v>184</c:v>
                </c:pt>
                <c:pt idx="3">
                  <c:v>38</c:v>
                </c:pt>
                <c:pt idx="4">
                  <c:v>60</c:v>
                </c:pt>
                <c:pt idx="5">
                  <c:v>11</c:v>
                </c:pt>
                <c:pt idx="6">
                  <c:v>115</c:v>
                </c:pt>
                <c:pt idx="7">
                  <c:v>30</c:v>
                </c:pt>
                <c:pt idx="8">
                  <c:v>63</c:v>
                </c:pt>
                <c:pt idx="9">
                  <c:v>13</c:v>
                </c:pt>
                <c:pt idx="10">
                  <c:v>145</c:v>
                </c:pt>
                <c:pt idx="11">
                  <c:v>27</c:v>
                </c:pt>
                <c:pt idx="12">
                  <c:v>184</c:v>
                </c:pt>
                <c:pt idx="13">
                  <c:v>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24'!$D$3:$D$16</c15:f>
                <c15:dlblRangeCache>
                  <c:ptCount val="14"/>
                  <c:pt idx="0">
                    <c:v>17%</c:v>
                  </c:pt>
                  <c:pt idx="1">
                    <c:v>17%</c:v>
                  </c:pt>
                  <c:pt idx="2">
                    <c:v>38%</c:v>
                  </c:pt>
                  <c:pt idx="3">
                    <c:v>35%</c:v>
                  </c:pt>
                  <c:pt idx="4">
                    <c:v>16%</c:v>
                  </c:pt>
                  <c:pt idx="5">
                    <c:v>16%</c:v>
                  </c:pt>
                  <c:pt idx="6">
                    <c:v>49%</c:v>
                  </c:pt>
                  <c:pt idx="7">
                    <c:v>44%</c:v>
                  </c:pt>
                  <c:pt idx="8">
                    <c:v>53%</c:v>
                  </c:pt>
                  <c:pt idx="9">
                    <c:v>46%</c:v>
                  </c:pt>
                  <c:pt idx="10">
                    <c:v>54%</c:v>
                  </c:pt>
                  <c:pt idx="11">
                    <c:v>61%</c:v>
                  </c:pt>
                  <c:pt idx="12">
                    <c:v>53%</c:v>
                  </c:pt>
                  <c:pt idx="13">
                    <c:v>63%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B13-41E3-B340-3948C20E6521}"/>
            </c:ext>
          </c:extLst>
        </c:ser>
        <c:ser>
          <c:idx val="0"/>
          <c:order val="1"/>
          <c:tx>
            <c:strRef>
              <c:f>'Joonis 24'!$E$2</c:f>
              <c:strCache>
                <c:ptCount val="1"/>
                <c:pt idx="0">
                  <c:v>mees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13-41E3-B340-3948C20E6521}"/>
              </c:ext>
            </c:extLst>
          </c:dPt>
          <c:dPt>
            <c:idx val="2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B13-41E3-B340-3948C20E6521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B13-41E3-B340-3948C20E6521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B13-41E3-B340-3948C20E6521}"/>
              </c:ext>
            </c:extLst>
          </c:dPt>
          <c:dPt>
            <c:idx val="8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B13-41E3-B340-3948C20E6521}"/>
              </c:ext>
            </c:extLst>
          </c:dPt>
          <c:dPt>
            <c:idx val="10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B13-41E3-B340-3948C20E6521}"/>
              </c:ext>
            </c:extLst>
          </c:dPt>
          <c:dPt>
            <c:idx val="12"/>
            <c:invertIfNegative val="0"/>
            <c:bubble3D val="0"/>
            <c:spPr>
              <a:pattFill prst="pct80">
                <a:fgClr>
                  <a:srgbClr val="AFABA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B13-41E3-B340-3948C20E652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A783BD5-EF39-43CB-B467-F6AEDB2FAC9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02E9937-5D3F-431B-A60F-DAB776741EF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B13-41E3-B340-3948C20E652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D6856F6-828E-4B47-A887-70FC7F7582C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FA399EA-E9ED-4C14-8B4A-E61C29D7679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B13-41E3-B340-3948C20E65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13A6601-B953-4FEF-A08A-A5F553C7CEF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B844A3C-76DF-4292-98A7-7B8CCBDE433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B13-41E3-B340-3948C20E65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3B7A44-911C-48AE-B571-16EAAE416AE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80CB874-13CB-4924-9E8D-335BC638F7C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8B13-41E3-B340-3948C20E652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5955829-BC64-482F-AFDA-13F275651D3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BF1B7F7-DDD6-45ED-8507-3A6A286572A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8B13-41E3-B340-3948C20E652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87C8985-885C-47AE-9329-3E219BD3657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C4BF37A-0723-48E5-B49A-40F75F3385B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8B13-41E3-B340-3948C20E652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FBB96D4-9B03-4A46-BED9-BCCAE4E1D1E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5382987-C039-4FDB-AC51-0EFCA104555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8B13-41E3-B340-3948C20E652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6F6B6E3-788B-4E82-83E9-52B96D732AC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033EB09-9DE1-423A-9CFD-3CE18C497AD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8B13-41E3-B340-3948C20E652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2289C9C-0C64-4885-B273-48D26CEC8F7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D4DE38A-3C16-465D-BDCB-230737BFD7E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B13-41E3-B340-3948C20E652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57EE543-EC19-4A3B-A29F-344EA8E346F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2EB158B-68BC-4B8B-8CFE-B706BFE77F1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8B13-41E3-B340-3948C20E652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0A027A1-0862-4C79-B9C9-B841F3E4C2F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5EF7A5E-E348-4BB8-B6D9-164BBC8B531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8B13-41E3-B340-3948C20E652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A2C7BA7-ED0B-456F-8EE9-AFDBE83BA2D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E4977B6-BFFA-4864-886C-4A53AA67272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8B13-41E3-B340-3948C20E652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7A8B69C-A186-406F-AD0A-7492F7201D8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DA399B2-F580-4B6C-B616-AF4668F10BD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8B13-41E3-B340-3948C20E652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CFBF0E7-01E4-41D3-8380-30B25307CB2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6073276-77A3-4C33-B85C-131D26E0315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8B13-41E3-B340-3948C20E6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24'!$A$3:$B$16</c:f>
              <c:multiLvlStrCache>
                <c:ptCount val="14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  <c:pt idx="12">
                    <c:v>Taotluste arv</c:v>
                  </c:pt>
                  <c:pt idx="13">
                    <c:v>Grantide arv</c:v>
                  </c:pt>
                </c:lvl>
                <c:lvl>
                  <c:pt idx="0">
                    <c:v>LO1</c:v>
                  </c:pt>
                  <c:pt idx="2">
                    <c:v>LO2</c:v>
                  </c:pt>
                  <c:pt idx="4">
                    <c:v>TE</c:v>
                  </c:pt>
                  <c:pt idx="6">
                    <c:v>AR</c:v>
                  </c:pt>
                  <c:pt idx="8">
                    <c:v>PÕ</c:v>
                  </c:pt>
                  <c:pt idx="10">
                    <c:v>SO</c:v>
                  </c:pt>
                  <c:pt idx="12">
                    <c:v>HU</c:v>
                  </c:pt>
                </c:lvl>
              </c:multiLvlStrCache>
            </c:multiLvlStrRef>
          </c:cat>
          <c:val>
            <c:numRef>
              <c:f>'Joonis 24'!$E$3:$E$16</c:f>
              <c:numCache>
                <c:formatCode>General</c:formatCode>
                <c:ptCount val="14"/>
                <c:pt idx="0">
                  <c:v>347</c:v>
                </c:pt>
                <c:pt idx="1">
                  <c:v>83</c:v>
                </c:pt>
                <c:pt idx="2">
                  <c:v>302</c:v>
                </c:pt>
                <c:pt idx="3">
                  <c:v>72</c:v>
                </c:pt>
                <c:pt idx="4">
                  <c:v>310</c:v>
                </c:pt>
                <c:pt idx="5">
                  <c:v>56</c:v>
                </c:pt>
                <c:pt idx="6">
                  <c:v>118</c:v>
                </c:pt>
                <c:pt idx="7">
                  <c:v>38</c:v>
                </c:pt>
                <c:pt idx="8">
                  <c:v>55</c:v>
                </c:pt>
                <c:pt idx="9">
                  <c:v>15</c:v>
                </c:pt>
                <c:pt idx="10">
                  <c:v>126</c:v>
                </c:pt>
                <c:pt idx="11">
                  <c:v>17</c:v>
                </c:pt>
                <c:pt idx="12">
                  <c:v>165</c:v>
                </c:pt>
                <c:pt idx="13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24'!$C$3:$C$16</c15:f>
                <c15:dlblRangeCache>
                  <c:ptCount val="14"/>
                  <c:pt idx="0">
                    <c:v>83%</c:v>
                  </c:pt>
                  <c:pt idx="1">
                    <c:v>83%</c:v>
                  </c:pt>
                  <c:pt idx="2">
                    <c:v>62%</c:v>
                  </c:pt>
                  <c:pt idx="3">
                    <c:v>65%</c:v>
                  </c:pt>
                  <c:pt idx="4">
                    <c:v>84%</c:v>
                  </c:pt>
                  <c:pt idx="5">
                    <c:v>84%</c:v>
                  </c:pt>
                  <c:pt idx="6">
                    <c:v>51%</c:v>
                  </c:pt>
                  <c:pt idx="7">
                    <c:v>56%</c:v>
                  </c:pt>
                  <c:pt idx="8">
                    <c:v>47%</c:v>
                  </c:pt>
                  <c:pt idx="9">
                    <c:v>54%</c:v>
                  </c:pt>
                  <c:pt idx="10">
                    <c:v>46%</c:v>
                  </c:pt>
                  <c:pt idx="11">
                    <c:v>39%</c:v>
                  </c:pt>
                  <c:pt idx="12">
                    <c:v>47%</c:v>
                  </c:pt>
                  <c:pt idx="13">
                    <c:v>37%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8B13-41E3-B340-3948C20E65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344878607"/>
        <c:axId val="344879087"/>
      </c:barChart>
      <c:catAx>
        <c:axId val="34487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4879087"/>
        <c:crosses val="autoZero"/>
        <c:auto val="1"/>
        <c:lblAlgn val="ctr"/>
        <c:lblOffset val="100"/>
        <c:noMultiLvlLbl val="0"/>
      </c:catAx>
      <c:valAx>
        <c:axId val="34487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Sooline jaotus</a:t>
                </a:r>
              </a:p>
            </c:rich>
          </c:tx>
          <c:layout>
            <c:manualLayout>
              <c:xMode val="edge"/>
              <c:yMode val="edge"/>
              <c:x val="4.5159457332669102E-3"/>
              <c:y val="0.2741871920050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487860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81456815646651"/>
          <c:y val="0.9384400704546576"/>
          <c:w val="0.16191852309372864"/>
          <c:h val="6.156004185096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AR</a:t>
            </a:r>
          </a:p>
        </c:rich>
      </c:tx>
      <c:layout>
        <c:manualLayout>
          <c:xMode val="edge"/>
          <c:yMode val="edge"/>
          <c:x val="0.13996665856151261"/>
          <c:y val="1.2015981380327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819157706634669"/>
          <c:y val="8.672552282539886E-2"/>
          <c:w val="0.76323454157680271"/>
          <c:h val="0.687264174187948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348379164248914E-17"/>
                  <c:y val="0.11730788701921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2B-4B47-AB69-9800EE3D64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6'!$E$4:$E$9</c:f>
              <c:numCache>
                <c:formatCode>#,##0</c:formatCode>
                <c:ptCount val="6"/>
                <c:pt idx="0">
                  <c:v>5137105.4582000002</c:v>
                </c:pt>
                <c:pt idx="1">
                  <c:v>4158604</c:v>
                </c:pt>
                <c:pt idx="2">
                  <c:v>4016925</c:v>
                </c:pt>
                <c:pt idx="3">
                  <c:v>4225826</c:v>
                </c:pt>
                <c:pt idx="4">
                  <c:v>5611912</c:v>
                </c:pt>
                <c:pt idx="5">
                  <c:v>6253517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B47-AB69-9800EE3D64E5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804736723372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2B-4B47-AB69-9800EE3D64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6'!$C$4:$C$9</c:f>
              <c:numCache>
                <c:formatCode>#,##0</c:formatCode>
                <c:ptCount val="6"/>
                <c:pt idx="0">
                  <c:v>617425</c:v>
                </c:pt>
                <c:pt idx="1">
                  <c:v>1379600</c:v>
                </c:pt>
                <c:pt idx="2">
                  <c:v>2273310</c:v>
                </c:pt>
                <c:pt idx="3">
                  <c:v>2516898</c:v>
                </c:pt>
                <c:pt idx="4">
                  <c:v>1532112.5</c:v>
                </c:pt>
                <c:pt idx="5">
                  <c:v>1499674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B-4B47-AB69-9800EE3D64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8.957673611111111E-2"/>
                        <c:y val="-6.6939236111111106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0A2B-4B47-AB69-9800EE3D64E5}"/>
                      </c:ext>
                    </c:extLst>
                  </c:dLbl>
                  <c:dLbl>
                    <c:idx val="1"/>
                    <c:layout>
                      <c:manualLayout>
                        <c:x val="-8.6510755310831494E-2"/>
                        <c:y val="-0.1002848835683735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59787366266"/>
                            <c:h val="0.1472042998212780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C-0A2B-4B47-AB69-9800EE3D64E5}"/>
                      </c:ext>
                    </c:extLst>
                  </c:dLbl>
                  <c:dLbl>
                    <c:idx val="2"/>
                    <c:layout>
                      <c:manualLayout>
                        <c:x val="-7.5452083333333336E-2"/>
                        <c:y val="-4.301562500000000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981006944444443"/>
                            <c:h val="0.1278159722222222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D-0A2B-4B47-AB69-9800EE3D64E5}"/>
                      </c:ext>
                    </c:extLst>
                  </c:dLbl>
                  <c:dLbl>
                    <c:idx val="3"/>
                    <c:layout>
                      <c:manualLayout>
                        <c:x val="-8.2299999999999998E-2"/>
                        <c:y val="-4.511840277777777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E-0A2B-4B47-AB69-9800EE3D64E5}"/>
                      </c:ext>
                    </c:extLst>
                  </c:dLbl>
                  <c:dLbl>
                    <c:idx val="4"/>
                    <c:layout>
                      <c:manualLayout>
                        <c:x val="-8.2299999999999998E-2"/>
                        <c:y val="-4.973229166666664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0990625"/>
                            <c:h val="0.1234062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F-0A2B-4B47-AB69-9800EE3D64E5}"/>
                      </c:ext>
                    </c:extLst>
                  </c:dLbl>
                  <c:dLbl>
                    <c:idx val="5"/>
                    <c:layout>
                      <c:manualLayout>
                        <c:x val="-7.7656963692287501E-2"/>
                        <c:y val="-2.9341833732517759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3540030872653644"/>
                            <c:h val="0.1377288325349644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0-0A2B-4B47-AB69-9800EE3D64E5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'Joonis 4 ja 6'!$F$4:$F$9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5754530.4582000002</c:v>
                      </c:pt>
                      <c:pt idx="1">
                        <c:v>5538204</c:v>
                      </c:pt>
                      <c:pt idx="2">
                        <c:v>6290235</c:v>
                      </c:pt>
                      <c:pt idx="3">
                        <c:v>6742724</c:v>
                      </c:pt>
                      <c:pt idx="4">
                        <c:v>7144024.5</c:v>
                      </c:pt>
                      <c:pt idx="5">
                        <c:v>7753191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0A2B-4B47-AB69-9800EE3D64E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7700678099250527E-3"/>
                  <c:y val="-1.9832680709761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2B-4B47-AB69-9800EE3D64E5}"/>
                </c:ext>
              </c:extLst>
            </c:dLbl>
            <c:dLbl>
              <c:idx val="1"/>
              <c:layout>
                <c:manualLayout>
                  <c:x val="5.9939772470579888E-3"/>
                  <c:y val="-7.702600764953607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2B-4B47-AB69-9800EE3D64E5}"/>
                </c:ext>
              </c:extLst>
            </c:dLbl>
            <c:dLbl>
              <c:idx val="2"/>
              <c:layout>
                <c:manualLayout>
                  <c:x val="-2.5824747385368423E-2"/>
                  <c:y val="-4.931559814561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2B-4B47-AB69-9800EE3D64E5}"/>
                </c:ext>
              </c:extLst>
            </c:dLbl>
            <c:dLbl>
              <c:idx val="3"/>
              <c:layout>
                <c:manualLayout>
                  <c:x val="6.0908554198780421E-3"/>
                  <c:y val="-2.888475286857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2B-4B47-AB69-9800EE3D64E5}"/>
                </c:ext>
              </c:extLst>
            </c:dLbl>
            <c:dLbl>
              <c:idx val="4"/>
              <c:layout>
                <c:manualLayout>
                  <c:x val="1.2181710839756308E-2"/>
                  <c:y val="-1.444237643428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2B-4B47-AB69-9800EE3D64E5}"/>
                </c:ext>
              </c:extLst>
            </c:dLbl>
            <c:dLbl>
              <c:idx val="5"/>
              <c:layout>
                <c:manualLayout>
                  <c:x val="1.1134275545503135E-2"/>
                  <c:y val="1.2420443733486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B-4B47-AB69-9800EE3D6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'Joonis 4 ja 6'!$G$4:$G$9</c:f>
              <c:numCache>
                <c:formatCode>0%</c:formatCode>
                <c:ptCount val="6"/>
                <c:pt idx="0">
                  <c:v>0.10729372352529501</c:v>
                </c:pt>
                <c:pt idx="1">
                  <c:v>0.24910602787474062</c:v>
                </c:pt>
                <c:pt idx="2">
                  <c:v>0.36140303184221256</c:v>
                </c:pt>
                <c:pt idx="3">
                  <c:v>0.37327614180856283</c:v>
                </c:pt>
                <c:pt idx="4">
                  <c:v>0.21446070068768661</c:v>
                </c:pt>
                <c:pt idx="5">
                  <c:v>0.19342668070475758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2B-4B47-AB69-9800EE3D64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</a:t>
                </a:r>
                <a:r>
                  <a:rPr lang="et-EE" baseline="0"/>
                  <a:t> maht (mln EUR)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3232263500956552E-2"/>
              <c:y val="0.15893740499683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Alustavate</a:t>
                </a:r>
                <a:r>
                  <a:rPr lang="et-EE" baseline="0">
                    <a:solidFill>
                      <a:schemeClr val="tx1"/>
                    </a:solidFill>
                  </a:rPr>
                  <a:t> grantide mahu osakaal (%)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07124766137529"/>
              <c:y val="0.14930915404064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  <c:majorUnit val="0.1"/>
      </c:valAx>
      <c:catAx>
        <c:axId val="473063695"/>
        <c:scaling>
          <c:orientation val="minMax"/>
        </c:scaling>
        <c:delete val="1"/>
        <c:axPos val="b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2246704520776E-2"/>
          <c:y val="0.87184570538310202"/>
          <c:w val="0.91530018085524256"/>
          <c:h val="0.1003123495585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3299774340105"/>
          <c:y val="5.0925925925925923E-2"/>
          <c:w val="0.81721148790471343"/>
          <c:h val="0.731466705548213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'Joonis 25 ja 26'!$B$4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 w="0">
              <a:solidFill>
                <a:srgbClr val="A6A6A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5546165210943119E-4"/>
                  <c:y val="-2.431547120439717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5F-495B-962F-82CE28EDF959}"/>
                </c:ext>
              </c:extLst>
            </c:dLbl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26'!$A$5:$A$10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26'!$B$5:$B$10</c:f>
              <c:numCache>
                <c:formatCode>General</c:formatCode>
                <c:ptCount val="6"/>
                <c:pt idx="0">
                  <c:v>-8</c:v>
                </c:pt>
                <c:pt idx="1">
                  <c:v>-93</c:v>
                </c:pt>
                <c:pt idx="2">
                  <c:v>-175</c:v>
                </c:pt>
                <c:pt idx="3">
                  <c:v>-107</c:v>
                </c:pt>
                <c:pt idx="4">
                  <c:v>-48</c:v>
                </c:pt>
                <c:pt idx="5">
                  <c:v>-34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F-495B-962F-82CE28EDF959}"/>
            </c:ext>
          </c:extLst>
        </c:ser>
        <c:ser>
          <c:idx val="1"/>
          <c:order val="1"/>
          <c:tx>
            <c:strRef>
              <c:f>'Joonis 25 ja 26'!$C$4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 w="0">
              <a:solidFill>
                <a:srgbClr val="E0D7F0"/>
              </a:solidFill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26'!$A$5:$A$10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26'!$C$5:$C$10</c:f>
              <c:numCache>
                <c:formatCode>General</c:formatCode>
                <c:ptCount val="6"/>
                <c:pt idx="0">
                  <c:v>-137</c:v>
                </c:pt>
                <c:pt idx="1">
                  <c:v>-102</c:v>
                </c:pt>
                <c:pt idx="2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F-495B-962F-82CE28EDF959}"/>
            </c:ext>
          </c:extLst>
        </c:ser>
        <c:ser>
          <c:idx val="2"/>
          <c:order val="2"/>
          <c:tx>
            <c:strRef>
              <c:f>'Joonis 25 ja 26'!$D$4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solidFill>
                <a:srgbClr val="9474CC"/>
              </a:solidFill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26'!$A$5:$A$10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26'!$D$5:$D$10</c:f>
              <c:numCache>
                <c:formatCode>General</c:formatCode>
                <c:ptCount val="6"/>
                <c:pt idx="0">
                  <c:v>-109</c:v>
                </c:pt>
                <c:pt idx="1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5F-495B-962F-82CE28EDF959}"/>
            </c:ext>
          </c:extLst>
        </c:ser>
        <c:ser>
          <c:idx val="4"/>
          <c:order val="4"/>
          <c:tx>
            <c:strRef>
              <c:f>'Joonis 25 ja 26'!$F$4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 w="0">
              <a:solidFill>
                <a:srgbClr val="A6A6A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3563645214792341E-4"/>
                  <c:y val="-2.43161094224924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F-495B-962F-82CE28EDF9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26'!$A$5:$A$10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26'!$F$5:$F$10</c:f>
              <c:numCache>
                <c:formatCode>General</c:formatCode>
                <c:ptCount val="6"/>
                <c:pt idx="0">
                  <c:v>16</c:v>
                </c:pt>
                <c:pt idx="1">
                  <c:v>170</c:v>
                </c:pt>
                <c:pt idx="2">
                  <c:v>270</c:v>
                </c:pt>
                <c:pt idx="3">
                  <c:v>234</c:v>
                </c:pt>
                <c:pt idx="4">
                  <c:v>141</c:v>
                </c:pt>
                <c:pt idx="5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5F-495B-962F-82CE28EDF959}"/>
            </c:ext>
          </c:extLst>
        </c:ser>
        <c:ser>
          <c:idx val="5"/>
          <c:order val="5"/>
          <c:tx>
            <c:strRef>
              <c:f>'Joonis 25 ja 26'!$G$4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solidFill>
                <a:srgbClr val="E0D7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26'!$A$5:$A$10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26'!$G$5:$G$10</c:f>
              <c:numCache>
                <c:formatCode>General</c:formatCode>
                <c:ptCount val="6"/>
                <c:pt idx="0">
                  <c:v>186</c:v>
                </c:pt>
                <c:pt idx="1">
                  <c:v>83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5F-495B-962F-82CE28EDF959}"/>
            </c:ext>
          </c:extLst>
        </c:ser>
        <c:ser>
          <c:idx val="6"/>
          <c:order val="6"/>
          <c:tx>
            <c:strRef>
              <c:f>'Joonis 25 ja 26'!$H$4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solidFill>
                <a:srgbClr val="9474C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26'!$A$5:$A$10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26'!$H$5:$H$10</c:f>
              <c:numCache>
                <c:formatCode>General</c:formatCode>
                <c:ptCount val="6"/>
                <c:pt idx="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5F-495B-962F-82CE28EDF9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945821520"/>
        <c:axId val="194581985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'Joonis 25 ja 26'!$E$4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'Joonis 25 ja 26'!$A$5:$A$10</c15:sqref>
                        </c15:formulaRef>
                      </c:ext>
                    </c:extLst>
                    <c:strCache>
                      <c:ptCount val="6"/>
                      <c:pt idx="0">
                        <c:v>&lt; 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&gt;25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'Joonis 25 ja 26'!$E$5:$E$10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-254</c:v>
                      </c:pt>
                      <c:pt idx="1">
                        <c:v>-203</c:v>
                      </c:pt>
                      <c:pt idx="2">
                        <c:v>-177</c:v>
                      </c:pt>
                      <c:pt idx="3">
                        <c:v>-107</c:v>
                      </c:pt>
                      <c:pt idx="4">
                        <c:v>-48</c:v>
                      </c:pt>
                      <c:pt idx="5">
                        <c:v>-34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25F-495B-962F-82CE28EDF95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'Joonis 25 ja 26'!$I$4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'Joonis 25 ja 26'!$A$5:$A$10</c15:sqref>
                        </c15:formulaRef>
                      </c:ext>
                    </c:extLst>
                    <c:strCache>
                      <c:ptCount val="6"/>
                      <c:pt idx="0">
                        <c:v>&lt; 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&gt;25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'Joonis 25 ja 26'!$I$5:$I$10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321</c:v>
                      </c:pt>
                      <c:pt idx="1">
                        <c:v>253</c:v>
                      </c:pt>
                      <c:pt idx="2">
                        <c:v>272</c:v>
                      </c:pt>
                      <c:pt idx="3">
                        <c:v>234</c:v>
                      </c:pt>
                      <c:pt idx="4">
                        <c:v>141</c:v>
                      </c:pt>
                      <c:pt idx="5">
                        <c:v>202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5F-495B-962F-82CE28EDF959}"/>
                  </c:ext>
                </c:extLst>
              </c15:ser>
            </c15:filteredBarSeries>
          </c:ext>
        </c:extLst>
      </c:barChart>
      <c:catAx>
        <c:axId val="194582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Akadeemilise vanuse grupid</a:t>
                </a:r>
              </a:p>
            </c:rich>
          </c:tx>
          <c:layout>
            <c:manualLayout>
              <c:xMode val="edge"/>
              <c:yMode val="edge"/>
              <c:x val="1.8364040008848212E-2"/>
              <c:y val="0.2188031023711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45819856"/>
        <c:crosses val="autoZero"/>
        <c:auto val="1"/>
        <c:lblAlgn val="ctr"/>
        <c:lblOffset val="0"/>
        <c:noMultiLvlLbl val="0"/>
      </c:catAx>
      <c:valAx>
        <c:axId val="194581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2018-2023 taotluste arv</a:t>
                </a:r>
              </a:p>
            </c:rich>
          </c:tx>
          <c:layout>
            <c:manualLayout>
              <c:xMode val="edge"/>
              <c:yMode val="edge"/>
              <c:x val="0.41337888665568373"/>
              <c:y val="0.85577186028713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4582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8137626265029873"/>
          <c:y val="0.91946614920166281"/>
          <c:w val="0.22255712276193118"/>
          <c:h val="6.8389536414331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727016455431"/>
          <c:y val="5.0925974678697077E-2"/>
          <c:w val="0.81721148790471343"/>
          <c:h val="0.731466705548213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'Joonis 25 ja 26'!$B$13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26'!$A$14:$A$19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26'!$B$14:$B$19</c:f>
              <c:numCache>
                <c:formatCode>General</c:formatCode>
                <c:ptCount val="6"/>
                <c:pt idx="1">
                  <c:v>-10</c:v>
                </c:pt>
                <c:pt idx="2">
                  <c:v>-33</c:v>
                </c:pt>
                <c:pt idx="3">
                  <c:v>-18</c:v>
                </c:pt>
                <c:pt idx="4">
                  <c:v>-16</c:v>
                </c:pt>
                <c:pt idx="5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4-4455-8906-B94DEAF6644D}"/>
            </c:ext>
          </c:extLst>
        </c:ser>
        <c:ser>
          <c:idx val="1"/>
          <c:order val="1"/>
          <c:tx>
            <c:strRef>
              <c:f>'Joonis 25 ja 26'!$C$13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noFill/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26'!$A$14:$A$19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26'!$C$14:$C$19</c:f>
              <c:numCache>
                <c:formatCode>General</c:formatCode>
                <c:ptCount val="6"/>
                <c:pt idx="0">
                  <c:v>-25</c:v>
                </c:pt>
                <c:pt idx="1">
                  <c:v>-26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4-4455-8906-B94DEAF6644D}"/>
            </c:ext>
          </c:extLst>
        </c:ser>
        <c:ser>
          <c:idx val="2"/>
          <c:order val="2"/>
          <c:tx>
            <c:strRef>
              <c:f>'Joonis 25 ja 26'!$D$13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26'!$A$14:$A$19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26'!$D$14:$D$19</c:f>
              <c:numCache>
                <c:formatCode>General</c:formatCode>
                <c:ptCount val="6"/>
                <c:pt idx="0">
                  <c:v>-32</c:v>
                </c:pt>
                <c:pt idx="1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4-4455-8906-B94DEAF6644D}"/>
            </c:ext>
          </c:extLst>
        </c:ser>
        <c:ser>
          <c:idx val="4"/>
          <c:order val="4"/>
          <c:tx>
            <c:strRef>
              <c:f>'Joonis 25 ja 26'!$F$13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26'!$A$14:$A$19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26'!$F$14:$F$19</c:f>
              <c:numCache>
                <c:formatCode>General</c:formatCode>
                <c:ptCount val="6"/>
                <c:pt idx="0">
                  <c:v>3</c:v>
                </c:pt>
                <c:pt idx="1">
                  <c:v>22</c:v>
                </c:pt>
                <c:pt idx="2">
                  <c:v>41</c:v>
                </c:pt>
                <c:pt idx="3">
                  <c:v>36</c:v>
                </c:pt>
                <c:pt idx="4">
                  <c:v>35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4-4455-8906-B94DEAF6644D}"/>
            </c:ext>
          </c:extLst>
        </c:ser>
        <c:ser>
          <c:idx val="5"/>
          <c:order val="5"/>
          <c:tx>
            <c:strRef>
              <c:f>'Joonis 25 ja 26'!$G$13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D1C3E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26'!$A$14:$A$19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26'!$G$14:$G$19</c:f>
              <c:numCache>
                <c:formatCode>General</c:formatCode>
                <c:ptCount val="6"/>
                <c:pt idx="0">
                  <c:v>54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94-4455-8906-B94DEAF6644D}"/>
            </c:ext>
          </c:extLst>
        </c:ser>
        <c:ser>
          <c:idx val="6"/>
          <c:order val="6"/>
          <c:tx>
            <c:strRef>
              <c:f>'Joonis 25 ja 26'!$H$13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'Joonis 25 ja 26'!$A$14:$A$19</c:f>
              <c:strCache>
                <c:ptCount val="6"/>
                <c:pt idx="0">
                  <c:v>&lt; 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&gt;25</c:v>
                </c:pt>
              </c:strCache>
            </c:strRef>
          </c:cat>
          <c:val>
            <c:numRef>
              <c:f>'Joonis 25 ja 26'!$H$14:$H$19</c:f>
              <c:numCache>
                <c:formatCode>General</c:formatCode>
                <c:ptCount val="6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94-4455-8906-B94DEAF664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945821520"/>
        <c:axId val="194581985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'Joonis 25 ja 26'!$E$4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'Joonis 25 ja 26'!$A$14:$A$19</c15:sqref>
                        </c15:formulaRef>
                      </c:ext>
                    </c:extLst>
                    <c:strCache>
                      <c:ptCount val="6"/>
                      <c:pt idx="0">
                        <c:v>&lt; 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&gt;25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'Joonis 25 ja 26'!$E$14:$E$19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-57</c:v>
                      </c:pt>
                      <c:pt idx="1">
                        <c:v>-38</c:v>
                      </c:pt>
                      <c:pt idx="2">
                        <c:v>-33</c:v>
                      </c:pt>
                      <c:pt idx="3">
                        <c:v>-18</c:v>
                      </c:pt>
                      <c:pt idx="4">
                        <c:v>-16</c:v>
                      </c:pt>
                      <c:pt idx="5">
                        <c:v>-7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A94-4455-8906-B94DEAF6644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'Joonis 25 ja 26'!$I$4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'Joonis 25 ja 26'!$A$14:$A$19</c15:sqref>
                        </c15:formulaRef>
                      </c:ext>
                    </c:extLst>
                    <c:strCache>
                      <c:ptCount val="6"/>
                      <c:pt idx="0">
                        <c:v>&lt; 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&gt;25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'Joonis 25 ja 26'!$I$14:$I$19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99</c:v>
                      </c:pt>
                      <c:pt idx="1">
                        <c:v>44</c:v>
                      </c:pt>
                      <c:pt idx="2">
                        <c:v>41</c:v>
                      </c:pt>
                      <c:pt idx="3">
                        <c:v>36</c:v>
                      </c:pt>
                      <c:pt idx="4">
                        <c:v>35</c:v>
                      </c:pt>
                      <c:pt idx="5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A94-4455-8906-B94DEAF6644D}"/>
                  </c:ext>
                </c:extLst>
              </c15:ser>
            </c15:filteredBarSeries>
          </c:ext>
        </c:extLst>
      </c:barChart>
      <c:catAx>
        <c:axId val="194582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Akadeemilise vanuse grupid</a:t>
                </a:r>
              </a:p>
            </c:rich>
          </c:tx>
          <c:layout>
            <c:manualLayout>
              <c:xMode val="edge"/>
              <c:yMode val="edge"/>
              <c:x val="1.8364040008848212E-2"/>
              <c:y val="0.2188031023711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45819856"/>
        <c:crosses val="autoZero"/>
        <c:auto val="1"/>
        <c:lblAlgn val="ctr"/>
        <c:lblOffset val="0"/>
        <c:noMultiLvlLbl val="0"/>
      </c:catAx>
      <c:valAx>
        <c:axId val="194581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2018-2023 grantide arv</a:t>
                </a:r>
              </a:p>
            </c:rich>
          </c:tx>
          <c:layout>
            <c:manualLayout>
              <c:xMode val="edge"/>
              <c:yMode val="edge"/>
              <c:x val="0.41337888665568373"/>
              <c:y val="0.85577186028713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4582152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8137626265029873"/>
          <c:y val="0.91946614920166281"/>
          <c:w val="0.22255712276193118"/>
          <c:h val="6.8389536414331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1872408386312"/>
          <c:y val="4.1256440227775713E-2"/>
          <c:w val="0.86708556101325551"/>
          <c:h val="0.611432257043274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'Joonis 27'!$E$2</c:f>
              <c:strCache>
                <c:ptCount val="1"/>
                <c:pt idx="0">
                  <c:v>Alusuuring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B3-478F-937C-3F96A9976EA8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B3-478F-937C-3F96A9976EA8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B3-478F-937C-3F96A9976EA8}"/>
              </c:ext>
            </c:extLst>
          </c:dPt>
          <c:dPt>
            <c:idx val="6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B3-478F-937C-3F96A9976EA8}"/>
              </c:ext>
            </c:extLst>
          </c:dPt>
          <c:dPt>
            <c:idx val="8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B3-478F-937C-3F96A9976EA8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B3-478F-937C-3F96A9976EA8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3B3-478F-937C-3F96A9976EA8}"/>
              </c:ext>
            </c:extLst>
          </c:dPt>
          <c:dPt>
            <c:idx val="14"/>
            <c:invertIfNegative val="0"/>
            <c:bubble3D val="0"/>
            <c:spPr>
              <a:pattFill prst="pct90">
                <a:fgClr>
                  <a:srgbClr val="AA96D7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3B3-478F-937C-3F96A9976EA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6D52191-4918-4454-8C18-7DE4B9C3DE9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9D3DDC6-F754-4E77-A045-31C69729567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3B3-478F-937C-3F96A9976E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6FCA08-519B-4427-8A0E-4C26A25D85B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6A56927-37A2-4B9D-BF57-AA002866B4A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3B3-478F-937C-3F96A9976E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E5EE0F-70BA-43E7-B26B-BA85013D7FE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42A3175-D09F-49E0-8323-59353268738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3B3-478F-937C-3F96A9976E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DDE8B1-3FC9-4248-B8C6-62BA968C941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D12B3C4-4C61-492F-AA9E-DF69E108E77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3B3-478F-937C-3F96A9976E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61909F-8472-4A59-A6C5-B07BB0CA897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3F5AB3B-FEC5-4408-B37C-DDAF5705373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3B3-478F-937C-3F96A9976E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45324DB-41ED-4298-A12C-5798065E6FF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175192F-B012-462E-A1F1-C92A35E0E4A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63B3-478F-937C-3F96A9976E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F760178-344E-48D3-8EF8-57E4B19CD89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0FCAA99-EE7E-4763-A058-42CDC41CDCC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3B3-478F-937C-3F96A9976E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0B0FCC-6F4A-4AF9-B93C-ADDE4EE55D4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F46F778-166E-4FC5-A011-DF79EFF8563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63B3-478F-937C-3F96A9976E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6B5A267-2243-41FD-AB85-1076542CB47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95A3C58-B158-4030-AFBE-9F0217C5A8A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3B3-478F-937C-3F96A9976E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33B11D-57FA-4325-B8FA-34E73DABD8B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F787AA1-DD2B-4743-B5F0-08623383E61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63B3-478F-937C-3F96A9976EA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F80BA2B-2ADC-4750-941C-396E947A18F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9E45D42-4F3D-4A86-BC38-864C9E563CE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3B3-478F-937C-3F96A9976EA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BD1F028-29E9-4ED3-9696-6CC8FC75548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D81A06D9-A9DB-40AB-8502-1FA7621B884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63B3-478F-937C-3F96A9976EA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0FF346F-B268-4E14-9ED6-83B063FA21F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3266862-3106-47D0-87A8-F4559B35191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3B3-478F-937C-3F96A9976EA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CD70EF9-E071-4632-91E6-10275B87BAD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0BD5F3A-838D-4C34-9234-03B390611FF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63B3-478F-937C-3F96A9976EA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FA343D6-F9C2-4746-84CE-9D22444E47C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A1B24C5-71AA-4320-B9D1-C07DC6A634A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3B3-478F-937C-3F96A9976EA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4B4AEE4-8C2A-4D2A-B8D3-E09F643C9BD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A2F8AEA-6B65-4DF2-A700-AC1FB681550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3B3-478F-937C-3F96A9976E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27'!$A$3:$B$18</c:f>
              <c:multiLvlStrCache>
                <c:ptCount val="16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  <c:pt idx="12">
                    <c:v>Taotluste arv</c:v>
                  </c:pt>
                  <c:pt idx="13">
                    <c:v>Grantide arv</c:v>
                  </c:pt>
                  <c:pt idx="14">
                    <c:v>Taotluste arv</c:v>
                  </c:pt>
                  <c:pt idx="15">
                    <c:v>Grantide arv</c:v>
                  </c:pt>
                </c:lvl>
                <c:lvl>
                  <c:pt idx="0">
                    <c:v>LO1</c:v>
                  </c:pt>
                  <c:pt idx="2">
                    <c:v>LO2</c:v>
                  </c:pt>
                  <c:pt idx="4">
                    <c:v>TE</c:v>
                  </c:pt>
                  <c:pt idx="6">
                    <c:v>AR</c:v>
                  </c:pt>
                  <c:pt idx="8">
                    <c:v>PÕ</c:v>
                  </c:pt>
                  <c:pt idx="10">
                    <c:v>SO</c:v>
                  </c:pt>
                  <c:pt idx="12">
                    <c:v>HU</c:v>
                  </c:pt>
                  <c:pt idx="14">
                    <c:v>Kokku</c:v>
                  </c:pt>
                </c:lvl>
              </c:multiLvlStrCache>
            </c:multiLvlStrRef>
          </c:cat>
          <c:val>
            <c:numRef>
              <c:f>'Joonis 27'!$E$3:$E$18</c:f>
              <c:numCache>
                <c:formatCode>General</c:formatCode>
                <c:ptCount val="16"/>
                <c:pt idx="0">
                  <c:v>290</c:v>
                </c:pt>
                <c:pt idx="1">
                  <c:v>77</c:v>
                </c:pt>
                <c:pt idx="2">
                  <c:v>376</c:v>
                </c:pt>
                <c:pt idx="3">
                  <c:v>99</c:v>
                </c:pt>
                <c:pt idx="4">
                  <c:v>84</c:v>
                </c:pt>
                <c:pt idx="5">
                  <c:v>8</c:v>
                </c:pt>
                <c:pt idx="6">
                  <c:v>50</c:v>
                </c:pt>
                <c:pt idx="7">
                  <c:v>10</c:v>
                </c:pt>
                <c:pt idx="8">
                  <c:v>128</c:v>
                </c:pt>
                <c:pt idx="9">
                  <c:v>31</c:v>
                </c:pt>
                <c:pt idx="10">
                  <c:v>187</c:v>
                </c:pt>
                <c:pt idx="11">
                  <c:v>38</c:v>
                </c:pt>
                <c:pt idx="12">
                  <c:v>327</c:v>
                </c:pt>
                <c:pt idx="13">
                  <c:v>48</c:v>
                </c:pt>
                <c:pt idx="14">
                  <c:v>1442</c:v>
                </c:pt>
                <c:pt idx="15">
                  <c:v>311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27'!$C$3:$C$18</c15:f>
                <c15:dlblRangeCache>
                  <c:ptCount val="16"/>
                  <c:pt idx="0">
                    <c:v>69%</c:v>
                  </c:pt>
                  <c:pt idx="1">
                    <c:v>77%</c:v>
                  </c:pt>
                  <c:pt idx="2">
                    <c:v>77%</c:v>
                  </c:pt>
                  <c:pt idx="3">
                    <c:v>90%</c:v>
                  </c:pt>
                  <c:pt idx="4">
                    <c:v>23%</c:v>
                  </c:pt>
                  <c:pt idx="5">
                    <c:v>12%</c:v>
                  </c:pt>
                  <c:pt idx="6">
                    <c:v>42%</c:v>
                  </c:pt>
                  <c:pt idx="7">
                    <c:v>36%</c:v>
                  </c:pt>
                  <c:pt idx="8">
                    <c:v>55%</c:v>
                  </c:pt>
                  <c:pt idx="9">
                    <c:v>46%</c:v>
                  </c:pt>
                  <c:pt idx="10">
                    <c:v>69%</c:v>
                  </c:pt>
                  <c:pt idx="11">
                    <c:v>86%</c:v>
                  </c:pt>
                  <c:pt idx="12">
                    <c:v>94%</c:v>
                  </c:pt>
                  <c:pt idx="13">
                    <c:v>92%</c:v>
                  </c:pt>
                  <c:pt idx="14">
                    <c:v>64%</c:v>
                  </c:pt>
                  <c:pt idx="15">
                    <c:v>66%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63B3-478F-937C-3F96A9976EA8}"/>
            </c:ext>
          </c:extLst>
        </c:ser>
        <c:ser>
          <c:idx val="1"/>
          <c:order val="1"/>
          <c:tx>
            <c:strRef>
              <c:f>'Joonis 27'!$F$2</c:f>
              <c:strCache>
                <c:ptCount val="1"/>
                <c:pt idx="0">
                  <c:v>Rakendusuuring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3B3-478F-937C-3F96A9976EA8}"/>
              </c:ext>
            </c:extLst>
          </c:dPt>
          <c:dPt>
            <c:idx val="2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63B3-478F-937C-3F96A9976EA8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63B3-478F-937C-3F96A9976EA8}"/>
              </c:ext>
            </c:extLst>
          </c:dPt>
          <c:dPt>
            <c:idx val="6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63B3-478F-937C-3F96A9976EA8}"/>
              </c:ext>
            </c:extLst>
          </c:dPt>
          <c:dPt>
            <c:idx val="8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3B3-478F-937C-3F96A9976EA8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3B3-478F-937C-3F96A9976EA8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63B3-478F-937C-3F96A9976EA8}"/>
              </c:ext>
            </c:extLst>
          </c:dPt>
          <c:dPt>
            <c:idx val="14"/>
            <c:invertIfNegative val="0"/>
            <c:bubble3D val="0"/>
            <c:spPr>
              <a:pattFill prst="pct90">
                <a:fgClr>
                  <a:srgbClr val="E0D7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63B3-478F-937C-3F96A9976EA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722DE53-EA99-40D9-B018-CAA1681BB6C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CFFBC60-7EB1-4C80-BCD9-959FDDE6F57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63B3-478F-937C-3F96A9976E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C6D4747-5DEE-48C7-A2DF-45764EE2A21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CDBB676-C21A-4481-A65B-2A18D751C91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63B3-478F-937C-3F96A9976E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ED08ABE-BF10-4484-BA72-CDB9BFE4785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894F63D-D68C-4B2A-BBB9-592BC32E648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63B3-478F-937C-3F96A9976E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583E13-E4D7-4359-BB86-FFA16F9A91E0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17B0A74-5C8A-4665-9EDD-EC466AFBFFA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63B3-478F-937C-3F96A9976E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62FA1F-FB2A-4ECD-A90A-333901FAE77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3F8E6DF-F737-4DE5-A795-78C4BFC9430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63B3-478F-937C-3F96A9976E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A533224-A83D-4C30-B9B6-4C4BC83AA57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FCC742B-3917-4286-90FD-059821F31AE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63B3-478F-937C-3F96A9976E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B61B738-99B0-4140-8B69-D8D635E241E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7D92AFC-7580-438F-807F-9CE96F10E63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63B3-478F-937C-3F96A9976E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E310DF9-BF01-441C-B24A-9B6BD4A2687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D1ACF744-C9EB-457D-92D1-6D5FD758BE4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63B3-478F-937C-3F96A9976E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F66E6BC-8D0B-485B-906A-DA2B01F70E0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D29CB36-07BF-44EC-BE17-4B47C2EFDF5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63B3-478F-937C-3F96A9976E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27F78FD-B9F8-44B2-BA1B-0D555543E17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7307AB0-37EC-453C-8615-BD50D78ABB5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63B3-478F-937C-3F96A9976EA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2919B8A-0491-4058-AB72-B13D8996840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8698509-F2EC-40D1-9E8E-31E32842F87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63B3-478F-937C-3F96A9976EA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CB682A4-C947-4329-BDEC-DAFC89EE3EF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7C79DDA-0BE0-46BB-B11E-454335EBD9B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63B3-478F-937C-3F96A9976EA8}"/>
                </c:ext>
              </c:extLst>
            </c:dLbl>
            <c:dLbl>
              <c:idx val="12"/>
              <c:layout>
                <c:manualLayout>
                  <c:x val="0"/>
                  <c:y val="-1.1251756425757013E-2"/>
                </c:manualLayout>
              </c:layout>
              <c:tx>
                <c:rich>
                  <a:bodyPr/>
                  <a:lstStyle/>
                  <a:p>
                    <a:fld id="{7A5140B8-7C17-4B73-A0A1-3F5566B2E3F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313D1A4-C83D-4533-8C68-07CE87E5C78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63B3-478F-937C-3F96A9976EA8}"/>
                </c:ext>
              </c:extLst>
            </c:dLbl>
            <c:dLbl>
              <c:idx val="13"/>
              <c:layout>
                <c:manualLayout>
                  <c:x val="0"/>
                  <c:y val="-1.1251756425757015E-2"/>
                </c:manualLayout>
              </c:layout>
              <c:tx>
                <c:rich>
                  <a:bodyPr/>
                  <a:lstStyle/>
                  <a:p>
                    <a:fld id="{0AEAAFA1-1DE7-4942-9762-5C93F3CDD5D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C0F5DAE-8323-4C7D-B931-EB4FE1DC26A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63B3-478F-937C-3F96A9976EA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089A71B-B817-4DD6-8464-55C75FD5351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3587CDE-B8D3-4CCD-B519-DE5A8CFB487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63B3-478F-937C-3F96A9976EA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45F1DF7-5172-41B7-A0EC-697FB11AE6F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0BC3939-E16E-4225-99CF-990E6025FE9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63B3-478F-937C-3F96A9976E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27'!$A$3:$B$18</c:f>
              <c:multiLvlStrCache>
                <c:ptCount val="16"/>
                <c:lvl>
                  <c:pt idx="0">
                    <c:v>Taotluste arv</c:v>
                  </c:pt>
                  <c:pt idx="1">
                    <c:v>Grantide arv</c:v>
                  </c:pt>
                  <c:pt idx="2">
                    <c:v>Taotluste arv</c:v>
                  </c:pt>
                  <c:pt idx="3">
                    <c:v>Grantide arv</c:v>
                  </c:pt>
                  <c:pt idx="4">
                    <c:v>Taotluste arv</c:v>
                  </c:pt>
                  <c:pt idx="5">
                    <c:v>Grantide arv</c:v>
                  </c:pt>
                  <c:pt idx="6">
                    <c:v>Taotluste arv</c:v>
                  </c:pt>
                  <c:pt idx="7">
                    <c:v>Grantide arv</c:v>
                  </c:pt>
                  <c:pt idx="8">
                    <c:v>Taotluste arv</c:v>
                  </c:pt>
                  <c:pt idx="9">
                    <c:v>Grantide arv</c:v>
                  </c:pt>
                  <c:pt idx="10">
                    <c:v>Taotluste arv</c:v>
                  </c:pt>
                  <c:pt idx="11">
                    <c:v>Grantide arv</c:v>
                  </c:pt>
                  <c:pt idx="12">
                    <c:v>Taotluste arv</c:v>
                  </c:pt>
                  <c:pt idx="13">
                    <c:v>Grantide arv</c:v>
                  </c:pt>
                  <c:pt idx="14">
                    <c:v>Taotluste arv</c:v>
                  </c:pt>
                  <c:pt idx="15">
                    <c:v>Grantide arv</c:v>
                  </c:pt>
                </c:lvl>
                <c:lvl>
                  <c:pt idx="0">
                    <c:v>LO1</c:v>
                  </c:pt>
                  <c:pt idx="2">
                    <c:v>LO2</c:v>
                  </c:pt>
                  <c:pt idx="4">
                    <c:v>TE</c:v>
                  </c:pt>
                  <c:pt idx="6">
                    <c:v>AR</c:v>
                  </c:pt>
                  <c:pt idx="8">
                    <c:v>PÕ</c:v>
                  </c:pt>
                  <c:pt idx="10">
                    <c:v>SO</c:v>
                  </c:pt>
                  <c:pt idx="12">
                    <c:v>HU</c:v>
                  </c:pt>
                  <c:pt idx="14">
                    <c:v>Kokku</c:v>
                  </c:pt>
                </c:lvl>
              </c:multiLvlStrCache>
            </c:multiLvlStrRef>
          </c:cat>
          <c:val>
            <c:numRef>
              <c:f>'Joonis 27'!$F$3:$F$18</c:f>
              <c:numCache>
                <c:formatCode>General</c:formatCode>
                <c:ptCount val="16"/>
                <c:pt idx="0">
                  <c:v>128</c:v>
                </c:pt>
                <c:pt idx="1">
                  <c:v>23</c:v>
                </c:pt>
                <c:pt idx="2">
                  <c:v>110</c:v>
                </c:pt>
                <c:pt idx="3">
                  <c:v>11</c:v>
                </c:pt>
                <c:pt idx="4">
                  <c:v>286</c:v>
                </c:pt>
                <c:pt idx="5">
                  <c:v>59</c:v>
                </c:pt>
                <c:pt idx="6">
                  <c:v>68</c:v>
                </c:pt>
                <c:pt idx="7">
                  <c:v>18</c:v>
                </c:pt>
                <c:pt idx="8">
                  <c:v>105</c:v>
                </c:pt>
                <c:pt idx="9">
                  <c:v>37</c:v>
                </c:pt>
                <c:pt idx="10">
                  <c:v>84</c:v>
                </c:pt>
                <c:pt idx="11">
                  <c:v>6</c:v>
                </c:pt>
                <c:pt idx="12">
                  <c:v>22</c:v>
                </c:pt>
                <c:pt idx="13">
                  <c:v>4</c:v>
                </c:pt>
                <c:pt idx="14">
                  <c:v>803</c:v>
                </c:pt>
                <c:pt idx="15">
                  <c:v>158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27'!$D$3:$D$18</c15:f>
                <c15:dlblRangeCache>
                  <c:ptCount val="16"/>
                  <c:pt idx="0">
                    <c:v>31%</c:v>
                  </c:pt>
                  <c:pt idx="1">
                    <c:v>23%</c:v>
                  </c:pt>
                  <c:pt idx="2">
                    <c:v>23%</c:v>
                  </c:pt>
                  <c:pt idx="3">
                    <c:v>10%</c:v>
                  </c:pt>
                  <c:pt idx="4">
                    <c:v>77%</c:v>
                  </c:pt>
                  <c:pt idx="5">
                    <c:v>88%</c:v>
                  </c:pt>
                  <c:pt idx="6">
                    <c:v>58%</c:v>
                  </c:pt>
                  <c:pt idx="7">
                    <c:v>64%</c:v>
                  </c:pt>
                  <c:pt idx="8">
                    <c:v>45%</c:v>
                  </c:pt>
                  <c:pt idx="9">
                    <c:v>54%</c:v>
                  </c:pt>
                  <c:pt idx="10">
                    <c:v>31%</c:v>
                  </c:pt>
                  <c:pt idx="11">
                    <c:v>14%</c:v>
                  </c:pt>
                  <c:pt idx="12">
                    <c:v>6%</c:v>
                  </c:pt>
                  <c:pt idx="13">
                    <c:v>8%</c:v>
                  </c:pt>
                  <c:pt idx="14">
                    <c:v>36%</c:v>
                  </c:pt>
                  <c:pt idx="15">
                    <c:v>34%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1-63B3-478F-937C-3F96A9976E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00"/>
        <c:axId val="628010368"/>
        <c:axId val="628012768"/>
      </c:barChart>
      <c:catAx>
        <c:axId val="6280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8012768"/>
        <c:crosses val="autoZero"/>
        <c:auto val="1"/>
        <c:lblAlgn val="ctr"/>
        <c:lblOffset val="100"/>
        <c:noMultiLvlLbl val="0"/>
      </c:catAx>
      <c:valAx>
        <c:axId val="628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Uuringuliikide jaotus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80103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769795304895005"/>
          <c:y val="0.9367084271225804"/>
          <c:w val="0.31927846422051109"/>
          <c:h val="6.3291572877419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2904828164495"/>
          <c:y val="9.2631570172842806E-2"/>
          <c:w val="0.83802145361413571"/>
          <c:h val="0.67459123323983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'Joonis 28 ja 29'!$M$2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EB76238-D011-4073-B3B1-25DC31C66553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4B6B03E-5016-440A-937F-0E0A74386E2C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CEB-47F5-8E82-4298EEC849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BBCCFD-CE43-4A03-8D46-6D24BCC540C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7B797C9C-20D0-4AAC-A972-C0E12CDAA14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CEB-47F5-8E82-4298EEC849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E69E0E-07D7-4DED-BE8C-EA89A23DB1EA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9765D45-4502-4468-9793-F7F832C0588F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CEB-47F5-8E82-4298EEC849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81D81F6-1302-4C52-93E8-B2EB9191930B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4FC10A46-AA0B-4738-B99B-4E607A60B4CA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CEB-47F5-8E82-4298EEC849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CF930E-D364-4D23-AA1A-30EAC319B348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ACD0973-1CAB-4FA8-AC92-EE182C632283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CEB-47F5-8E82-4298EEC849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C55A192-726E-472C-BAED-83E87711AAF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8E7AE36-D415-4510-B7ED-577D98111372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CEB-47F5-8E82-4298EEC84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29'!$K$3:$L$8</c:f>
              <c:multiLvlStrCache>
                <c:ptCount val="6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'Joonis 28 ja 29'!$M$3:$M$8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67</c:v>
                </c:pt>
                <c:pt idx="3">
                  <c:v>13</c:v>
                </c:pt>
                <c:pt idx="4">
                  <c:v>9</c:v>
                </c:pt>
                <c:pt idx="5">
                  <c:v>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29'!$M$11:$M$16</c15:f>
                <c15:dlblRangeCache>
                  <c:ptCount val="6"/>
                  <c:pt idx="0">
                    <c:v>40%</c:v>
                  </c:pt>
                  <c:pt idx="1">
                    <c:v>18%</c:v>
                  </c:pt>
                  <c:pt idx="2">
                    <c:v>29%</c:v>
                  </c:pt>
                  <c:pt idx="3">
                    <c:v>38%</c:v>
                  </c:pt>
                  <c:pt idx="4">
                    <c:v>14%</c:v>
                  </c:pt>
                  <c:pt idx="5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0CEB-47F5-8E82-4298EEC84967}"/>
            </c:ext>
          </c:extLst>
        </c:ser>
        <c:ser>
          <c:idx val="1"/>
          <c:order val="1"/>
          <c:tx>
            <c:strRef>
              <c:f>'Joonis 28 ja 29'!$N$2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77B1EF2-62A5-49EB-944C-565613434471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E8FCC51-BB4B-4D37-B62A-401C67937D0F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CEB-47F5-8E82-4298EEC849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3313AD0-3B32-4E93-B0E5-1105E4845C65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DEE3BE8-D533-4400-AF6B-EBF151322F43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CEB-47F5-8E82-4298EEC849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605111-F422-4B18-B8B7-42E621E0AD3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73FFA9F-98EA-40D9-A6A8-01047D50F3C9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CEB-47F5-8E82-4298EEC849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96A074B-C652-4F85-9432-AB7D819D919F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27F3D426-C968-4898-8412-66A8D72D233F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CEB-47F5-8E82-4298EEC849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811DBD6-15AA-40F6-8E38-BEF0167C7E3A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D4D5572D-8B8F-4B04-88B3-88106E675AA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CEB-47F5-8E82-4298EEC849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04A7A0-D893-493D-B94F-93B4C797611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EECCF9D0-8316-47AE-A2DA-DAC0B4D4E032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CEB-47F5-8E82-4298EEC84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29'!$K$3:$L$8</c:f>
              <c:multiLvlStrCache>
                <c:ptCount val="6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'Joonis 28 ja 29'!$N$3:$N$8</c:f>
              <c:numCache>
                <c:formatCode>General</c:formatCode>
                <c:ptCount val="6"/>
                <c:pt idx="0">
                  <c:v>18</c:v>
                </c:pt>
                <c:pt idx="1">
                  <c:v>34</c:v>
                </c:pt>
                <c:pt idx="2">
                  <c:v>116</c:v>
                </c:pt>
                <c:pt idx="3">
                  <c:v>21</c:v>
                </c:pt>
                <c:pt idx="4">
                  <c:v>24</c:v>
                </c:pt>
                <c:pt idx="5">
                  <c:v>126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29'!$N$11:$N$16</c15:f>
                <c15:dlblRangeCache>
                  <c:ptCount val="6"/>
                  <c:pt idx="0">
                    <c:v>60%</c:v>
                  </c:pt>
                  <c:pt idx="1">
                    <c:v>47%</c:v>
                  </c:pt>
                  <c:pt idx="2">
                    <c:v>50%</c:v>
                  </c:pt>
                  <c:pt idx="3">
                    <c:v>62%</c:v>
                  </c:pt>
                  <c:pt idx="4">
                    <c:v>37%</c:v>
                  </c:pt>
                  <c:pt idx="5">
                    <c:v>53%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0CEB-47F5-8E82-4298EEC84967}"/>
            </c:ext>
          </c:extLst>
        </c:ser>
        <c:ser>
          <c:idx val="2"/>
          <c:order val="2"/>
          <c:tx>
            <c:strRef>
              <c:f>'Joonis 28 ja 29'!$O$2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CEB-47F5-8E82-4298EEC849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955DD98-BCF1-4B16-A1E1-22110C286251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5E6082E7-39D0-401F-A8C6-33D838DAC24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CEB-47F5-8E82-4298EEC84967}"/>
                </c:ext>
              </c:extLst>
            </c:dLbl>
            <c:dLbl>
              <c:idx val="2"/>
              <c:layout>
                <c:manualLayout>
                  <c:x val="2.0284178406698408E-17"/>
                  <c:y val="-3.1259812614573956E-3"/>
                </c:manualLayout>
              </c:layout>
              <c:tx>
                <c:rich>
                  <a:bodyPr/>
                  <a:lstStyle/>
                  <a:p>
                    <a:fld id="{08410AE9-E2AE-44D6-AFA2-88D6C79E3655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CF58FF2A-280B-4526-92F1-26C7CE556080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CEB-47F5-8E82-4298EEC849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CEB-47F5-8E82-4298EEC849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0D12156-B551-442D-A757-C2FE1B536613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5E023F9-361E-475A-9174-DE35E758DE93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CEB-47F5-8E82-4298EEC849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62B256-FAC5-4D53-AD18-7495E9EB2B2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EB76024C-037D-4555-B021-55F3F6DC04A1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CEB-47F5-8E82-4298EEC84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29'!$K$3:$L$8</c:f>
              <c:multiLvlStrCache>
                <c:ptCount val="6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'Joonis 28 ja 29'!$O$3:$O$8</c:f>
              <c:numCache>
                <c:formatCode>General</c:formatCode>
                <c:ptCount val="6"/>
                <c:pt idx="1">
                  <c:v>7</c:v>
                </c:pt>
                <c:pt idx="2">
                  <c:v>17</c:v>
                </c:pt>
                <c:pt idx="4">
                  <c:v>8</c:v>
                </c:pt>
                <c:pt idx="5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29'!$O$11:$O$16</c15:f>
                <c15:dlblRangeCache>
                  <c:ptCount val="6"/>
                  <c:pt idx="1">
                    <c:v>10%</c:v>
                  </c:pt>
                  <c:pt idx="2">
                    <c:v>7%</c:v>
                  </c:pt>
                  <c:pt idx="4">
                    <c:v>12%</c:v>
                  </c:pt>
                  <c:pt idx="5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0CEB-47F5-8E82-4298EEC84967}"/>
            </c:ext>
          </c:extLst>
        </c:ser>
        <c:ser>
          <c:idx val="3"/>
          <c:order val="3"/>
          <c:tx>
            <c:strRef>
              <c:f>'Joonis 28 ja 29'!$P$2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CEB-47F5-8E82-4298EEC849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2086CD-915C-4898-B818-3D86778D1AD5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A945EBFC-29F5-41B4-A5C3-5104E1F1CFE0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CEB-47F5-8E82-4298EEC84967}"/>
                </c:ext>
              </c:extLst>
            </c:dLbl>
            <c:dLbl>
              <c:idx val="2"/>
              <c:layout>
                <c:manualLayout>
                  <c:x val="2.2128450252281756E-3"/>
                  <c:y val="-3.9323633503735743E-3"/>
                </c:manualLayout>
              </c:layout>
              <c:tx>
                <c:rich>
                  <a:bodyPr/>
                  <a:lstStyle/>
                  <a:p>
                    <a:fld id="{27498138-2ED7-46B7-9CCE-61A0B3E205C3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400CDCAD-59CE-49F2-AB4D-E3D65A3A8CA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0CEB-47F5-8E82-4298EEC849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CEB-47F5-8E82-4298EEC849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4315A1-DA7A-4A94-8E42-5C5EF77EA4D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C98BEDA3-F4D9-47B2-B6D6-080C7FB957F7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CEB-47F5-8E82-4298EEC849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8DB0F5C-5860-42D5-8C8C-D8183A62491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4B057B9-804E-4C10-957D-2C3781985B3C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CEB-47F5-8E82-4298EEC84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29'!$K$3:$L$8</c:f>
              <c:multiLvlStrCache>
                <c:ptCount val="6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'Joonis 28 ja 29'!$P$3:$P$8</c:f>
              <c:numCache>
                <c:formatCode>General</c:formatCode>
                <c:ptCount val="6"/>
                <c:pt idx="1">
                  <c:v>18</c:v>
                </c:pt>
                <c:pt idx="2">
                  <c:v>33</c:v>
                </c:pt>
                <c:pt idx="4">
                  <c:v>24</c:v>
                </c:pt>
                <c:pt idx="5">
                  <c:v>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29'!$P$11:$P$16</c15:f>
                <c15:dlblRangeCache>
                  <c:ptCount val="6"/>
                  <c:pt idx="1">
                    <c:v>25%</c:v>
                  </c:pt>
                  <c:pt idx="2">
                    <c:v>14%</c:v>
                  </c:pt>
                  <c:pt idx="4">
                    <c:v>37%</c:v>
                  </c:pt>
                  <c:pt idx="5">
                    <c:v>18%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0CEB-47F5-8E82-4298EEC849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3"/>
        <c:overlap val="100"/>
        <c:axId val="1738449023"/>
        <c:axId val="1738447359"/>
      </c:barChart>
      <c:catAx>
        <c:axId val="173844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38447359"/>
        <c:crosses val="autoZero"/>
        <c:auto val="1"/>
        <c:lblAlgn val="ctr"/>
        <c:lblOffset val="100"/>
        <c:noMultiLvlLbl val="0"/>
      </c:catAx>
      <c:valAx>
        <c:axId val="1738447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Grantide</a:t>
                </a:r>
                <a:r>
                  <a:rPr lang="et-EE" baseline="0"/>
                  <a:t> osakaal (%)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384490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453125"/>
          <c:y val="4.3117283950617286E-2"/>
          <c:w val="0.85190121527777773"/>
          <c:h val="0.69760370370370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'Joonis 28 ja 29'!$C$2</c:f>
              <c:strCache>
                <c:ptCount val="1"/>
                <c:pt idx="0">
                  <c:v>Mitteeksperimentaalne väike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EC76AF2-CAA8-4354-A5D1-4B02ECFAA3E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9AB9762-C82F-48E3-810F-F12D26404FE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DF0-431B-93AE-661BFCA925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CEF15B-B702-4EEC-B9FA-D481275A5A4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345A941-0316-41A8-9EDA-19E96188E2A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DF0-431B-93AE-661BFCA925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94FA6F-BBD1-44B0-A33E-3505450CF35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D01054F-237E-417B-B067-2011AA6C883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DF0-431B-93AE-661BFCA925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950818-F440-4115-9F95-3BC98049117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219AB5F-83A7-413D-8DF3-4922965C5547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DF0-431B-93AE-661BFCA925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7C6B75-2A85-436E-9BDA-9076FB98A50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AE3BC69-A3D9-45D9-A814-5DE1527D16B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DF0-431B-93AE-661BFCA925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E0F70DA-A7DF-48AA-8C3F-1A8BCFCF462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58A01DD-865D-4BBA-9072-0DDD9FCC0D7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DF0-431B-93AE-661BFCA925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485A5C6-7831-48E0-A144-B59E3F1F454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0A15744-0D1E-4EEC-A6B5-9B5CF70F784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DF0-431B-93AE-661BFCA925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2A7EECC-A988-4E55-B3A2-1DB0F2D3036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DD67775-4D1C-45BE-8C45-B76BDB47E67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DF0-431B-93AE-661BFCA925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8D2E1E-CBB8-4230-BE72-BD0DC90D1CC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977D7DB-A8F7-4D7E-9EB2-6E0A965F848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DF0-431B-93AE-661BFCA925A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7F1C6C6-5651-4E94-A1F3-2457556D277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D900A38-D1A6-44CA-A522-051D4D4D98E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DF0-431B-93AE-661BFCA925A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D806C0D-7E4F-4C9C-B4B5-CAA9C3B1D4D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869BDA4-B5E9-4F52-84D2-685435EFF1E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DF0-431B-93AE-661BFCA925A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B579BAF-8995-4E5A-ABBA-3254BD09F71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374CB7DF-F01A-4D1F-9760-FECF2FACC79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DF0-431B-93AE-661BFCA92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29'!$A$3:$B$14</c:f>
              <c:multiLvlStrCache>
                <c:ptCount val="12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  <c:pt idx="6">
                    <c:v>PUTJD</c:v>
                  </c:pt>
                  <c:pt idx="7">
                    <c:v>PSG</c:v>
                  </c:pt>
                  <c:pt idx="8">
                    <c:v>PRG</c:v>
                  </c:pt>
                  <c:pt idx="9">
                    <c:v>PUTJD</c:v>
                  </c:pt>
                  <c:pt idx="10">
                    <c:v>PSG</c:v>
                  </c:pt>
                  <c:pt idx="11">
                    <c:v>PRG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'Joonis 28 ja 29'!$C$3:$C$14</c:f>
              <c:numCache>
                <c:formatCode>General</c:formatCode>
                <c:ptCount val="12"/>
                <c:pt idx="0" formatCode="0">
                  <c:v>10</c:v>
                </c:pt>
                <c:pt idx="1">
                  <c:v>25</c:v>
                </c:pt>
                <c:pt idx="2">
                  <c:v>65</c:v>
                </c:pt>
                <c:pt idx="3" formatCode="0">
                  <c:v>16</c:v>
                </c:pt>
                <c:pt idx="4">
                  <c:v>17</c:v>
                </c:pt>
                <c:pt idx="5">
                  <c:v>63</c:v>
                </c:pt>
                <c:pt idx="6" formatCode="0">
                  <c:v>17</c:v>
                </c:pt>
                <c:pt idx="7">
                  <c:v>32</c:v>
                </c:pt>
                <c:pt idx="8">
                  <c:v>87</c:v>
                </c:pt>
                <c:pt idx="9" formatCode="0">
                  <c:v>17</c:v>
                </c:pt>
                <c:pt idx="10">
                  <c:v>19</c:v>
                </c:pt>
                <c:pt idx="11">
                  <c:v>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29'!$C$17:$C$28</c15:f>
                <c15:dlblRangeCache>
                  <c:ptCount val="12"/>
                  <c:pt idx="0">
                    <c:v>22%</c:v>
                  </c:pt>
                  <c:pt idx="1">
                    <c:v>24%</c:v>
                  </c:pt>
                  <c:pt idx="2">
                    <c:v>39%</c:v>
                  </c:pt>
                  <c:pt idx="3">
                    <c:v>37%</c:v>
                  </c:pt>
                  <c:pt idx="4">
                    <c:v>18%</c:v>
                  </c:pt>
                  <c:pt idx="5">
                    <c:v>27%</c:v>
                  </c:pt>
                  <c:pt idx="6">
                    <c:v>35%</c:v>
                  </c:pt>
                  <c:pt idx="7">
                    <c:v>32%</c:v>
                  </c:pt>
                  <c:pt idx="8">
                    <c:v>26%</c:v>
                  </c:pt>
                  <c:pt idx="9">
                    <c:v>49%</c:v>
                  </c:pt>
                  <c:pt idx="10">
                    <c:v>24%</c:v>
                  </c:pt>
                  <c:pt idx="11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0-431B-93AE-661BFCA925A1}"/>
            </c:ext>
          </c:extLst>
        </c:ser>
        <c:ser>
          <c:idx val="1"/>
          <c:order val="1"/>
          <c:tx>
            <c:strRef>
              <c:f>'Joonis 28 ja 29'!$D$2</c:f>
              <c:strCache>
                <c:ptCount val="1"/>
                <c:pt idx="0">
                  <c:v>Mitteeksperimentaalne suur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0-431B-93AE-661BFCA925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49A487-B915-445C-888E-7C4F952BE7D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D6C7FD2-196F-42B0-8753-3E1A3A4D58B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DF0-431B-93AE-661BFCA925A1}"/>
                </c:ext>
              </c:extLst>
            </c:dLbl>
            <c:dLbl>
              <c:idx val="2"/>
              <c:layout>
                <c:manualLayout>
                  <c:x val="4.0421986745463479E-17"/>
                  <c:y val="-1.9598765432098767E-2"/>
                </c:manualLayout>
              </c:layout>
              <c:tx>
                <c:rich>
                  <a:bodyPr/>
                  <a:lstStyle/>
                  <a:p>
                    <a:fld id="{60360896-1B1E-4523-8299-2EB7BF3BBB9F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3A6FCC1-F40E-4CA9-AC9B-7A9A1E7F6B1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DF0-431B-93AE-661BFCA925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0-431B-93AE-661BFCA925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73DDD2-A17D-4513-A56B-AFBAE385F25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08C6DDB-452E-4596-A6A3-F9D7C78E30F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DF0-431B-93AE-661BFCA925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6CA047-DBED-49EC-8591-AA2D41BABC02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3237DD0-77C8-4970-8AD0-47CF1C2BEAB7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DF0-431B-93AE-661BFCA925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DF0-431B-93AE-661BFCA925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86CEE8C-8847-46C7-AC4B-E6DB8FAC46BA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EB71123-F4C4-4B18-B9E6-487456BF0FB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DF0-431B-93AE-661BFCA925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58E7D75-E116-4872-B538-1D566D97342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D01A27FD-7CF6-4853-AB24-61726A2D733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DF0-431B-93AE-661BFCA925A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0-431B-93AE-661BFCA925A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FF81944-2218-47DF-8271-1D4A5B986F2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65154BC-EB34-422C-97A9-2DBBC830B45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DF0-431B-93AE-661BFCA925A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06EB6F5-C48E-412D-8B7B-7152941A9BE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FDB553D-BEA9-4018-9778-415C65F4F08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DF0-431B-93AE-661BFCA92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29'!$A$3:$B$14</c:f>
              <c:multiLvlStrCache>
                <c:ptCount val="12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  <c:pt idx="6">
                    <c:v>PUTJD</c:v>
                  </c:pt>
                  <c:pt idx="7">
                    <c:v>PSG</c:v>
                  </c:pt>
                  <c:pt idx="8">
                    <c:v>PRG</c:v>
                  </c:pt>
                  <c:pt idx="9">
                    <c:v>PUTJD</c:v>
                  </c:pt>
                  <c:pt idx="10">
                    <c:v>PSG</c:v>
                  </c:pt>
                  <c:pt idx="11">
                    <c:v>PRG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'Joonis 28 ja 29'!$D$3:$D$14</c:f>
              <c:numCache>
                <c:formatCode>General</c:formatCode>
                <c:ptCount val="12"/>
                <c:pt idx="1">
                  <c:v>15</c:v>
                </c:pt>
                <c:pt idx="2">
                  <c:v>10</c:v>
                </c:pt>
                <c:pt idx="4">
                  <c:v>11</c:v>
                </c:pt>
                <c:pt idx="5">
                  <c:v>29</c:v>
                </c:pt>
                <c:pt idx="7">
                  <c:v>14</c:v>
                </c:pt>
                <c:pt idx="8">
                  <c:v>53</c:v>
                </c:pt>
                <c:pt idx="10">
                  <c:v>17</c:v>
                </c:pt>
                <c:pt idx="11">
                  <c:v>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29'!$D$17:$D$28</c15:f>
                <c15:dlblRangeCache>
                  <c:ptCount val="12"/>
                  <c:pt idx="1">
                    <c:v>14%</c:v>
                  </c:pt>
                  <c:pt idx="2">
                    <c:v>6%</c:v>
                  </c:pt>
                  <c:pt idx="4">
                    <c:v>12%</c:v>
                  </c:pt>
                  <c:pt idx="5">
                    <c:v>13%</c:v>
                  </c:pt>
                  <c:pt idx="7">
                    <c:v>14%</c:v>
                  </c:pt>
                  <c:pt idx="8">
                    <c:v>16%</c:v>
                  </c:pt>
                  <c:pt idx="10">
                    <c:v>22%</c:v>
                  </c:pt>
                  <c:pt idx="11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DF0-431B-93AE-661BFCA925A1}"/>
            </c:ext>
          </c:extLst>
        </c:ser>
        <c:ser>
          <c:idx val="2"/>
          <c:order val="2"/>
          <c:tx>
            <c:strRef>
              <c:f>'Joonis 28 ja 29'!$E$2</c:f>
              <c:strCache>
                <c:ptCount val="1"/>
                <c:pt idx="0">
                  <c:v>Eksperimentaalne väike</c:v>
                </c:pt>
              </c:strCache>
            </c:strRef>
          </c:tx>
          <c:spPr>
            <a:solidFill>
              <a:srgbClr val="A4A3A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5183BAC-6E49-4A53-A2E1-0DBA413AB29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725B86E-F13C-4B58-A569-5A402BBEC20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8DF0-431B-93AE-661BFCA925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695CE14-8343-45D7-9924-D8DD6769312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E0CCF55-BE78-4B25-9207-BF8B184AC81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8DF0-431B-93AE-661BFCA925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1B8D83-9F2B-427A-86F3-D27824B28D3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16866AD7-9D13-4BE9-86D8-CF8AA8DC958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8DF0-431B-93AE-661BFCA925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FB4E940-3198-4AAD-B6FE-3F5179A7F3E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3C788FD-3F4B-4BB2-BECC-F65F2717E20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8DF0-431B-93AE-661BFCA925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F480290-1C54-4258-BCA8-CB7F19BE38D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B0CE5CA-C0A0-4CA6-9AE7-42373A180A6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8DF0-431B-93AE-661BFCA925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4CED67D-27AF-46A9-B7CE-20A69D79EF5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0AEC7002-4336-4964-A9AB-8690DC59CE97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DF0-431B-93AE-661BFCA925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7DBC4B-2E5C-44F0-B014-EC3D8820BE3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F3704F8A-7EDE-43AC-8FCD-0BB35ED4FC9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8DF0-431B-93AE-661BFCA925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BDD03A7-974C-41DD-A48F-744B8FA6858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2FF7291-2232-40FD-B604-26CF788D11A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8DF0-431B-93AE-661BFCA925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D332432-85C5-47C1-918D-EA6857FC954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39E0112-7A1D-470A-9270-0C2B3AA1B87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8DF0-431B-93AE-661BFCA925A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344B06F-3D93-4370-B4D3-52AFFA1D8EF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D717EB33-6C1D-4B47-801C-9BA8AB6816F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8DF0-431B-93AE-661BFCA925A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E0E48D3-508B-4622-9654-200D887BB33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7EEE884-9606-4F65-9202-3B03CCC7AC1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DF0-431B-93AE-661BFCA925A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402BBE2-2086-48D1-84D7-027F5B1B509E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679241A-B46F-4F49-A8E3-1AF12FEBE0D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8DF0-431B-93AE-661BFCA92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29'!$A$3:$B$14</c:f>
              <c:multiLvlStrCache>
                <c:ptCount val="12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  <c:pt idx="6">
                    <c:v>PUTJD</c:v>
                  </c:pt>
                  <c:pt idx="7">
                    <c:v>PSG</c:v>
                  </c:pt>
                  <c:pt idx="8">
                    <c:v>PRG</c:v>
                  </c:pt>
                  <c:pt idx="9">
                    <c:v>PUTJD</c:v>
                  </c:pt>
                  <c:pt idx="10">
                    <c:v>PSG</c:v>
                  </c:pt>
                  <c:pt idx="11">
                    <c:v>PRG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'Joonis 28 ja 29'!$E$3:$E$14</c:f>
              <c:numCache>
                <c:formatCode>General</c:formatCode>
                <c:ptCount val="12"/>
                <c:pt idx="0">
                  <c:v>36</c:v>
                </c:pt>
                <c:pt idx="1">
                  <c:v>21</c:v>
                </c:pt>
                <c:pt idx="2">
                  <c:v>69</c:v>
                </c:pt>
                <c:pt idx="3">
                  <c:v>27</c:v>
                </c:pt>
                <c:pt idx="4">
                  <c:v>15</c:v>
                </c:pt>
                <c:pt idx="5">
                  <c:v>67</c:v>
                </c:pt>
                <c:pt idx="6">
                  <c:v>31</c:v>
                </c:pt>
                <c:pt idx="7">
                  <c:v>14</c:v>
                </c:pt>
                <c:pt idx="8">
                  <c:v>98</c:v>
                </c:pt>
                <c:pt idx="9">
                  <c:v>18</c:v>
                </c:pt>
                <c:pt idx="10">
                  <c:v>9</c:v>
                </c:pt>
                <c:pt idx="11">
                  <c:v>87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29'!$E$17:$E$28</c15:f>
                <c15:dlblRangeCache>
                  <c:ptCount val="12"/>
                  <c:pt idx="0">
                    <c:v>78%</c:v>
                  </c:pt>
                  <c:pt idx="1">
                    <c:v>20%</c:v>
                  </c:pt>
                  <c:pt idx="2">
                    <c:v>41%</c:v>
                  </c:pt>
                  <c:pt idx="3">
                    <c:v>63%</c:v>
                  </c:pt>
                  <c:pt idx="4">
                    <c:v>16%</c:v>
                  </c:pt>
                  <c:pt idx="5">
                    <c:v>29%</c:v>
                  </c:pt>
                  <c:pt idx="6">
                    <c:v>65%</c:v>
                  </c:pt>
                  <c:pt idx="7">
                    <c:v>14%</c:v>
                  </c:pt>
                  <c:pt idx="8">
                    <c:v>30%</c:v>
                  </c:pt>
                  <c:pt idx="9">
                    <c:v>51%</c:v>
                  </c:pt>
                  <c:pt idx="10">
                    <c:v>12%</c:v>
                  </c:pt>
                  <c:pt idx="11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6-8DF0-431B-93AE-661BFCA925A1}"/>
            </c:ext>
          </c:extLst>
        </c:ser>
        <c:ser>
          <c:idx val="3"/>
          <c:order val="3"/>
          <c:tx>
            <c:strRef>
              <c:f>'Joonis 28 ja 29'!$F$2</c:f>
              <c:strCache>
                <c:ptCount val="1"/>
                <c:pt idx="0">
                  <c:v>Eksperimentaalne suur</c:v>
                </c:pt>
              </c:strCache>
            </c:strRef>
          </c:tx>
          <c:spPr>
            <a:solidFill>
              <a:srgbClr val="D5D4D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DF0-431B-93AE-661BFCA925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039C72-F4FC-4277-B57F-B9B8733BC00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FFF65DB-BC53-4AC0-907E-1DC07883E07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8DF0-431B-93AE-661BFCA925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841BC0-C4B7-4FE9-BC70-126045AE0E2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CA282D2-C1B3-4344-A750-49C54699035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8DF0-431B-93AE-661BFCA925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DF0-431B-93AE-661BFCA925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7EDE77-EA89-41F7-8E42-2B635CAE35C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FFEE64D-79C3-41B7-B97C-00FECB2ED1C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8DF0-431B-93AE-661BFCA925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E4293B6-2AB8-43BF-8071-555968FD1C0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5CB16B3-4CDB-461A-AB7C-E10A57BCE40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8DF0-431B-93AE-661BFCA925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DF0-431B-93AE-661BFCA925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B4FA5B3-30C0-4254-87AC-4DAAE30BE47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4EB7330-FBEC-4D88-A511-D105CFEE984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8DF0-431B-93AE-661BFCA925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D289E6F-6C27-4722-ACF9-B1AB45E9EB1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351FCC1-9249-4BFF-9E20-29025A2581E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8DF0-431B-93AE-661BFCA925A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DF0-431B-93AE-661BFCA925A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AC5426F-5FFA-4ABF-898C-B80DDB2B11A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BD357B63-F926-44D3-93A8-C009AB49E84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8DF0-431B-93AE-661BFCA925A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EB22FF3-AEAC-49C2-9228-B29189C3134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96BA65E-E335-47E4-8358-0DC59EA83DB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8DF0-431B-93AE-661BFCA92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'Joonis 28 ja 29'!$A$3:$B$14</c:f>
              <c:multiLvlStrCache>
                <c:ptCount val="12"/>
                <c:lvl>
                  <c:pt idx="0">
                    <c:v>PUTJD</c:v>
                  </c:pt>
                  <c:pt idx="1">
                    <c:v>PSG</c:v>
                  </c:pt>
                  <c:pt idx="2">
                    <c:v>PRG</c:v>
                  </c:pt>
                  <c:pt idx="3">
                    <c:v>PUTJD</c:v>
                  </c:pt>
                  <c:pt idx="4">
                    <c:v>PSG</c:v>
                  </c:pt>
                  <c:pt idx="5">
                    <c:v>PRG</c:v>
                  </c:pt>
                  <c:pt idx="6">
                    <c:v>PUTJD</c:v>
                  </c:pt>
                  <c:pt idx="7">
                    <c:v>PSG</c:v>
                  </c:pt>
                  <c:pt idx="8">
                    <c:v>PRG</c:v>
                  </c:pt>
                  <c:pt idx="9">
                    <c:v>PUTJD</c:v>
                  </c:pt>
                  <c:pt idx="10">
                    <c:v>PSG</c:v>
                  </c:pt>
                  <c:pt idx="11">
                    <c:v>PRG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'Joonis 28 ja 29'!$F$3:$F$14</c:f>
              <c:numCache>
                <c:formatCode>General</c:formatCode>
                <c:ptCount val="12"/>
                <c:pt idx="1">
                  <c:v>43</c:v>
                </c:pt>
                <c:pt idx="2">
                  <c:v>23</c:v>
                </c:pt>
                <c:pt idx="4">
                  <c:v>50</c:v>
                </c:pt>
                <c:pt idx="5">
                  <c:v>71</c:v>
                </c:pt>
                <c:pt idx="7">
                  <c:v>40</c:v>
                </c:pt>
                <c:pt idx="8">
                  <c:v>93</c:v>
                </c:pt>
                <c:pt idx="10">
                  <c:v>33</c:v>
                </c:pt>
                <c:pt idx="11">
                  <c:v>90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28 ja 29'!$F$17:$F$28</c15:f>
                <c15:dlblRangeCache>
                  <c:ptCount val="12"/>
                  <c:pt idx="1">
                    <c:v>41%</c:v>
                  </c:pt>
                  <c:pt idx="2">
                    <c:v>14%</c:v>
                  </c:pt>
                  <c:pt idx="4">
                    <c:v>54%</c:v>
                  </c:pt>
                  <c:pt idx="5">
                    <c:v>31%</c:v>
                  </c:pt>
                  <c:pt idx="7">
                    <c:v>40%</c:v>
                  </c:pt>
                  <c:pt idx="8">
                    <c:v>28%</c:v>
                  </c:pt>
                  <c:pt idx="10">
                    <c:v>42%</c:v>
                  </c:pt>
                  <c:pt idx="11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3-8DF0-431B-93AE-661BFCA925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3"/>
        <c:overlap val="100"/>
        <c:axId val="1433165983"/>
        <c:axId val="1443889855"/>
      </c:barChart>
      <c:catAx>
        <c:axId val="143316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43889855"/>
        <c:crosses val="autoZero"/>
        <c:auto val="1"/>
        <c:lblAlgn val="ctr"/>
        <c:lblOffset val="100"/>
        <c:noMultiLvlLbl val="0"/>
      </c:catAx>
      <c:valAx>
        <c:axId val="144388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Grantide osakaal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3316598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171006944444436E-2"/>
          <c:y val="0.88926604938271603"/>
          <c:w val="0.9106822916666667"/>
          <c:h val="8.7215432098765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6132713765171"/>
          <c:y val="4.4647365709544758E-2"/>
          <c:w val="0.87439428314912104"/>
          <c:h val="0.79341852447008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'Joonis 30'!$A$4</c:f>
              <c:strCache>
                <c:ptCount val="1"/>
                <c:pt idx="0">
                  <c:v>üle lävendi osakaal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F-43E0-B282-D70000E78F68}"/>
              </c:ext>
            </c:extLst>
          </c:dPt>
          <c:dPt>
            <c:idx val="1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9CF-43E0-B282-D70000E78F68}"/>
              </c:ext>
            </c:extLst>
          </c:dPt>
          <c:dPt>
            <c:idx val="2"/>
            <c:invertIfNegative val="0"/>
            <c:bubble3D val="0"/>
            <c:spPr>
              <a:pattFill prst="pct60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F-43E0-B282-D70000E78F68}"/>
              </c:ext>
            </c:extLst>
          </c:dPt>
          <c:dPt>
            <c:idx val="3"/>
            <c:invertIfNegative val="0"/>
            <c:bubble3D val="0"/>
            <c:spPr>
              <a:pattFill prst="dkHorz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9CF-43E0-B282-D70000E78F68}"/>
              </c:ext>
            </c:extLst>
          </c:dPt>
          <c:dPt>
            <c:idx val="4"/>
            <c:invertIfNegative val="0"/>
            <c:bubble3D val="0"/>
            <c:spPr>
              <a:pattFill prst="dkHorz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CF-43E0-B282-D70000E78F68}"/>
              </c:ext>
            </c:extLst>
          </c:dPt>
          <c:dPt>
            <c:idx val="5"/>
            <c:invertIfNegative val="0"/>
            <c:bubble3D val="0"/>
            <c:spPr>
              <a:pattFill prst="dkHorz">
                <a:fgClr>
                  <a:srgbClr val="7FC2E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9CF-43E0-B282-D70000E78F68}"/>
              </c:ext>
            </c:extLst>
          </c:dPt>
          <c:dPt>
            <c:idx val="6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CF-43E0-B282-D70000E78F68}"/>
              </c:ext>
            </c:extLst>
          </c:dPt>
          <c:dPt>
            <c:idx val="7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9CF-43E0-B282-D70000E78F68}"/>
              </c:ext>
            </c:extLst>
          </c:dPt>
          <c:dPt>
            <c:idx val="8"/>
            <c:invertIfNegative val="0"/>
            <c:bubble3D val="0"/>
            <c:spPr>
              <a:solidFill>
                <a:srgbClr val="F8D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CF-43E0-B282-D70000E78F68}"/>
              </c:ext>
            </c:extLst>
          </c:dPt>
          <c:dPt>
            <c:idx val="9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9CF-43E0-B282-D70000E78F68}"/>
              </c:ext>
            </c:extLst>
          </c:dPt>
          <c:dPt>
            <c:idx val="10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CF-43E0-B282-D70000E78F68}"/>
              </c:ext>
            </c:extLst>
          </c:dPt>
          <c:dPt>
            <c:idx val="11"/>
            <c:invertIfNegative val="0"/>
            <c:bubble3D val="0"/>
            <c:spPr>
              <a:solidFill>
                <a:srgbClr val="7F97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9CF-43E0-B282-D70000E78F68}"/>
              </c:ext>
            </c:extLst>
          </c:dPt>
          <c:dPt>
            <c:idx val="12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CF-43E0-B282-D70000E78F68}"/>
              </c:ext>
            </c:extLst>
          </c:dPt>
          <c:dPt>
            <c:idx val="13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9CF-43E0-B282-D70000E78F68}"/>
              </c:ext>
            </c:extLst>
          </c:dPt>
          <c:dPt>
            <c:idx val="14"/>
            <c:invertIfNegative val="0"/>
            <c:bubble3D val="0"/>
            <c:spPr>
              <a:solidFill>
                <a:srgbClr val="B1D3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9CF-43E0-B282-D70000E78F68}"/>
              </c:ext>
            </c:extLst>
          </c:dPt>
          <c:dPt>
            <c:idx val="15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9CF-43E0-B282-D70000E78F68}"/>
              </c:ext>
            </c:extLst>
          </c:dPt>
          <c:dPt>
            <c:idx val="16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9CF-43E0-B282-D70000E78F68}"/>
              </c:ext>
            </c:extLst>
          </c:dPt>
          <c:dPt>
            <c:idx val="17"/>
            <c:invertIfNegative val="0"/>
            <c:bubble3D val="0"/>
            <c:spPr>
              <a:solidFill>
                <a:srgbClr val="F4BA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9CF-43E0-B282-D70000E78F68}"/>
              </c:ext>
            </c:extLst>
          </c:dPt>
          <c:dPt>
            <c:idx val="18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9CF-43E0-B282-D70000E78F68}"/>
              </c:ext>
            </c:extLst>
          </c:dPt>
          <c:dPt>
            <c:idx val="19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9CF-43E0-B282-D70000E78F68}"/>
              </c:ext>
            </c:extLst>
          </c:dPt>
          <c:dPt>
            <c:idx val="20"/>
            <c:invertIfNegative val="0"/>
            <c:bubble3D val="0"/>
            <c:spPr>
              <a:solidFill>
                <a:srgbClr val="D793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9CF-43E0-B282-D70000E78F6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5DCAC70-ADE5-4CF9-BAF4-35E34885CD55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8F6CE49-61A8-4A3C-8BA2-DA000E5E6E58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9CF-43E0-B282-D70000E78F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E4E1FC-6384-4431-B66C-F31B0CCBE47F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7BE93F9-CA5A-4A23-95E0-7C4A3C2D20B5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9CF-43E0-B282-D70000E78F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2AC732-0D50-40DE-945B-2C6EE1CA87CA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1A0A03C9-6D9E-4352-941B-E9112FA3FE9D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9CF-43E0-B282-D70000E78F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521D1C-1599-4592-AD8E-A194A51006F8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49D99762-8F96-40FE-8222-87755AACB5B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9CF-43E0-B282-D70000E78F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88C89D8-0F2F-4D49-A069-80B4B09C2423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0F4189B1-5207-4579-9666-A9620FDDFB4A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9CF-43E0-B282-D70000E78F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32D329B-6996-4E03-BBF8-1A0739C8AE79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7A66B271-2B4C-44E9-9E5D-B6CA4C1EF33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9CF-43E0-B282-D70000E78F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26C35F-97C2-41CF-81A0-61A980F2A75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C2EEBC5C-A494-463D-92DF-09F868EF8641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9CF-43E0-B282-D70000E78F6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2990B51-9387-45D6-B326-89DA119A9CF2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888FE03-E17C-45EA-8A04-99A32BCD5981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9CF-43E0-B282-D70000E78F6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AD4E6C7-4644-4503-B052-F40E1DC3149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2CE12CCF-A614-4CF8-8C7C-EAD217951245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9CF-43E0-B282-D70000E78F6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D921FB5-33EF-45FA-B6EE-CECB52157292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D7D9734E-91A0-455A-B851-9BC1262A19B5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9CF-43E0-B282-D70000E78F6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629D7CD-FA3E-4522-ADA4-ABB9CD3337FB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84A3335-4A93-4CB4-BED3-33D2A73B3EA9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9CF-43E0-B282-D70000E78F6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87063CD-9A69-4871-8509-AB363F07F0D3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F72DEBE-ED73-49FA-9DA3-2EF1B0F5F8F8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9CF-43E0-B282-D70000E78F6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3A45591-2080-407F-AFE1-AC58096253A7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4FCB8F6C-4688-4E72-B4FE-E3F17148EF6D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9CF-43E0-B282-D70000E78F6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F130204-F777-4710-A250-8C52A41BA9C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AC36C650-CD2E-4AE3-A911-1C93134206BA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9CF-43E0-B282-D70000E78F6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35CC560-DA8E-49CC-9EB1-A7BEC19D94D5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882D3EC1-4AEC-426B-B1EC-F8D0F3DA9510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9CF-43E0-B282-D70000E78F6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BFB93C5-7E62-4BED-BBF4-E33380935EEA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A4C8F63E-8D2F-4E75-B4F0-CFD38B8202A0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9CF-43E0-B282-D70000E78F6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DED974E-A9D7-4947-8A63-CEB3003B0BA6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B46C1D55-1CB4-4BA1-9248-1080E6FEA8D5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9CF-43E0-B282-D70000E78F6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A940562-EE93-4BC8-A545-4F2737846CA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941484FB-BEE4-437A-A9CA-14C91FFCCED7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9CF-43E0-B282-D70000E78F6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415E3C3-8AF5-45FE-B2B1-FEA215407CB1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DB210B8-B966-4CA8-884A-3C197E0BADA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9CF-43E0-B282-D70000E78F6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D7C7776-F4DD-4C4A-8597-DC4B74B05084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F10F933A-2CE9-465C-8088-FFF653A7ABE6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9CF-43E0-B282-D70000E78F6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2394760-AF1C-42FA-9E9F-B6540D08FE3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72881703-E1F8-4CF5-A4A0-62C9337EB1C4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9CF-43E0-B282-D70000E78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'Joonis 30'!$B$2:$V$3</c:f>
              <c:multiLvlStrCache>
                <c:ptCount val="21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2023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2023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2023</c:v>
                  </c:pt>
                </c:lvl>
                <c:lvl>
                  <c:pt idx="0">
                    <c:v>LO-1</c:v>
                  </c:pt>
                  <c:pt idx="3">
                    <c:v>LO-2</c:v>
                  </c:pt>
                  <c:pt idx="6">
                    <c:v>TE</c:v>
                  </c:pt>
                  <c:pt idx="9">
                    <c:v>AR</c:v>
                  </c:pt>
                  <c:pt idx="12">
                    <c:v>PÕ</c:v>
                  </c:pt>
                  <c:pt idx="15">
                    <c:v>SO</c:v>
                  </c:pt>
                  <c:pt idx="18">
                    <c:v>HU</c:v>
                  </c:pt>
                </c:lvl>
              </c:multiLvlStrCache>
            </c:multiLvlStrRef>
          </c:cat>
          <c:val>
            <c:numRef>
              <c:f>'Joonis 30'!$B$4:$V$4</c:f>
              <c:numCache>
                <c:formatCode>0%</c:formatCode>
                <c:ptCount val="21"/>
                <c:pt idx="0">
                  <c:v>0.51</c:v>
                </c:pt>
                <c:pt idx="1">
                  <c:v>0.66666666666666663</c:v>
                </c:pt>
                <c:pt idx="2">
                  <c:v>0.3392857142857143</c:v>
                </c:pt>
                <c:pt idx="3">
                  <c:v>0.66279069767441856</c:v>
                </c:pt>
                <c:pt idx="4">
                  <c:v>0.73239436619718312</c:v>
                </c:pt>
                <c:pt idx="5">
                  <c:v>0.32307692307692309</c:v>
                </c:pt>
                <c:pt idx="6">
                  <c:v>0.61</c:v>
                </c:pt>
                <c:pt idx="7">
                  <c:v>0.58333333333333337</c:v>
                </c:pt>
                <c:pt idx="8">
                  <c:v>0.53</c:v>
                </c:pt>
                <c:pt idx="9">
                  <c:v>0.51162790697674421</c:v>
                </c:pt>
                <c:pt idx="10">
                  <c:v>0.53</c:v>
                </c:pt>
                <c:pt idx="11">
                  <c:v>0.36666666666666664</c:v>
                </c:pt>
                <c:pt idx="12">
                  <c:v>0.61904761904761907</c:v>
                </c:pt>
                <c:pt idx="13">
                  <c:v>0.73684210526315785</c:v>
                </c:pt>
                <c:pt idx="14">
                  <c:v>0.59259259259259256</c:v>
                </c:pt>
                <c:pt idx="15">
                  <c:v>0.68085106382978722</c:v>
                </c:pt>
                <c:pt idx="16">
                  <c:v>0.61538461538461542</c:v>
                </c:pt>
                <c:pt idx="17">
                  <c:v>0.33333333333333331</c:v>
                </c:pt>
                <c:pt idx="18">
                  <c:v>0.83098591549295775</c:v>
                </c:pt>
                <c:pt idx="19">
                  <c:v>0.76271186440677963</c:v>
                </c:pt>
                <c:pt idx="20">
                  <c:v>0.25423728813559321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30'!$B$5:$V$5</c15:f>
                <c15:dlblRangeCache>
                  <c:ptCount val="21"/>
                  <c:pt idx="0">
                    <c:v>39</c:v>
                  </c:pt>
                  <c:pt idx="1">
                    <c:v>38</c:v>
                  </c:pt>
                  <c:pt idx="2">
                    <c:v>19</c:v>
                  </c:pt>
                  <c:pt idx="3">
                    <c:v>57</c:v>
                  </c:pt>
                  <c:pt idx="4">
                    <c:v>52</c:v>
                  </c:pt>
                  <c:pt idx="5">
                    <c:v>21</c:v>
                  </c:pt>
                  <c:pt idx="6">
                    <c:v>42</c:v>
                  </c:pt>
                  <c:pt idx="7">
                    <c:v>35</c:v>
                  </c:pt>
                  <c:pt idx="8">
                    <c:v>33</c:v>
                  </c:pt>
                  <c:pt idx="9">
                    <c:v>22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16</c:v>
                  </c:pt>
                  <c:pt idx="15">
                    <c:v>32</c:v>
                  </c:pt>
                  <c:pt idx="16">
                    <c:v>24</c:v>
                  </c:pt>
                  <c:pt idx="17">
                    <c:v>12</c:v>
                  </c:pt>
                  <c:pt idx="18">
                    <c:v>59</c:v>
                  </c:pt>
                  <c:pt idx="19">
                    <c:v>45</c:v>
                  </c:pt>
                  <c:pt idx="2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9CF-43E0-B282-D70000E7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798388160"/>
        <c:axId val="798396320"/>
      </c:barChart>
      <c:catAx>
        <c:axId val="79838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98396320"/>
        <c:crosses val="autoZero"/>
        <c:auto val="1"/>
        <c:lblAlgn val="ctr"/>
        <c:lblOffset val="100"/>
        <c:noMultiLvlLbl val="0"/>
      </c:catAx>
      <c:valAx>
        <c:axId val="798396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Kvaliteedilävendi ületanud taotluste arv ja osakaal (%)</a:t>
                </a:r>
              </a:p>
            </c:rich>
          </c:tx>
          <c:layout>
            <c:manualLayout>
              <c:xMode val="edge"/>
              <c:yMode val="edge"/>
              <c:x val="5.6074883337049334E-3"/>
              <c:y val="8.71066699797881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983881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2478313092221"/>
          <c:y val="5.6194125159642401E-2"/>
          <c:w val="0.84380177054139416"/>
          <c:h val="0.78097883282788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'Joonis 31'!$C$2</c:f>
              <c:strCache>
                <c:ptCount val="1"/>
                <c:pt idx="0">
                  <c:v>Naised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215923E-E646-4F8A-A07C-8562B12A0A44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EDC1A5F6-D93E-47F5-A9AF-6E85D2BA2265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799-4DFA-A31F-2FC2D6E693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AA23A0-1D50-4E2D-92B3-2C367A47CF5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40C26D9-90DC-4267-8F8F-2184821AD5E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799-4DFA-A31F-2FC2D6E693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54B3325-39CB-4CF1-96D3-08BBD61FE6A7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40BCC84-CE60-4DC0-A64B-6A2A836992E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799-4DFA-A31F-2FC2D6E693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8F8E05-BBAB-4F84-B342-9ECBA2F8951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605404BE-D002-4775-9ED5-20DEF0F0C5F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799-4DFA-A31F-2FC2D6E693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13CB5A-82B2-4136-9B3F-8BCA2B26617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E7890A6-5467-46E1-8746-332348BBA3E1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799-4DFA-A31F-2FC2D6E693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EE3F4E-9266-4117-B30D-4AB40BFD36F3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, </a:t>
                    </a:r>
                    <a:fld id="{F63B7FDE-1DA7-4930-A923-66312A464ED2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799-4DFA-A31F-2FC2D6E693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31'!$B$3:$B$8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31'!$C$3:$C$8</c:f>
              <c:numCache>
                <c:formatCode>General</c:formatCode>
                <c:ptCount val="6"/>
                <c:pt idx="0">
                  <c:v>129</c:v>
                </c:pt>
                <c:pt idx="1">
                  <c:v>192</c:v>
                </c:pt>
                <c:pt idx="2">
                  <c:v>257</c:v>
                </c:pt>
                <c:pt idx="3">
                  <c:v>262</c:v>
                </c:pt>
                <c:pt idx="4">
                  <c:v>224</c:v>
                </c:pt>
                <c:pt idx="5">
                  <c:v>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31'!$F$3:$F$8</c15:f>
                <c15:dlblRangeCache>
                  <c:ptCount val="6"/>
                  <c:pt idx="0">
                    <c:v>24%</c:v>
                  </c:pt>
                  <c:pt idx="1">
                    <c:v>29%</c:v>
                  </c:pt>
                  <c:pt idx="2">
                    <c:v>26%</c:v>
                  </c:pt>
                  <c:pt idx="3">
                    <c:v>28%</c:v>
                  </c:pt>
                  <c:pt idx="4">
                    <c:v>30%</c:v>
                  </c:pt>
                  <c:pt idx="5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0799-4DFA-A31F-2FC2D6E6931A}"/>
            </c:ext>
          </c:extLst>
        </c:ser>
        <c:ser>
          <c:idx val="1"/>
          <c:order val="1"/>
          <c:tx>
            <c:strRef>
              <c:f>'Joonis 31'!$D$2</c:f>
              <c:strCache>
                <c:ptCount val="1"/>
                <c:pt idx="0">
                  <c:v>Mehed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5C3AD5C-7F95-4C91-A671-A5F93934A61B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C99FFFEB-E6FA-4C46-8CA1-C871FD41518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799-4DFA-A31F-2FC2D6E693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AA2D9F4-3BA3-4D98-872F-46383345197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713354FB-211D-45B6-8772-D8136A5AF80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799-4DFA-A31F-2FC2D6E693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A5640E2-D841-43F7-8FE7-98A703F2BC8C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94CBEA8B-E664-4B8D-8A3C-07C954F419F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799-4DFA-A31F-2FC2D6E693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B69B01-5F7E-416E-A4D8-256FE31D2F36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291C0631-57CA-4789-98B8-B726C7316B5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799-4DFA-A31F-2FC2D6E693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15D553-1490-4DE0-B1A7-586233703C2D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89A34CBA-9D6C-441C-BA2C-6022AE3AED59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799-4DFA-A31F-2FC2D6E693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A1B699-0C9C-41E8-A366-A554B7C3DCB9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41F4274A-E505-4063-9EB8-0624C1015BE0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799-4DFA-A31F-2FC2D6E693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31'!$B$3:$B$8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31'!$D$3:$D$8</c:f>
              <c:numCache>
                <c:formatCode>General</c:formatCode>
                <c:ptCount val="6"/>
                <c:pt idx="0">
                  <c:v>419</c:v>
                </c:pt>
                <c:pt idx="1">
                  <c:v>472</c:v>
                </c:pt>
                <c:pt idx="2">
                  <c:v>707</c:v>
                </c:pt>
                <c:pt idx="3">
                  <c:v>681</c:v>
                </c:pt>
                <c:pt idx="4">
                  <c:v>509</c:v>
                </c:pt>
                <c:pt idx="5">
                  <c:v>137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31'!$G$3:$G$8</c15:f>
                <c15:dlblRangeCache>
                  <c:ptCount val="6"/>
                  <c:pt idx="0">
                    <c:v>76%</c:v>
                  </c:pt>
                  <c:pt idx="1">
                    <c:v>71%</c:v>
                  </c:pt>
                  <c:pt idx="2">
                    <c:v>73%</c:v>
                  </c:pt>
                  <c:pt idx="3">
                    <c:v>72%</c:v>
                  </c:pt>
                  <c:pt idx="4">
                    <c:v>69%</c:v>
                  </c:pt>
                  <c:pt idx="5">
                    <c:v>69%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0799-4DFA-A31F-2FC2D6E693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965916544"/>
        <c:axId val="1965921536"/>
      </c:barChart>
      <c:catAx>
        <c:axId val="19659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65921536"/>
        <c:crosses val="autoZero"/>
        <c:auto val="1"/>
        <c:lblAlgn val="ctr"/>
        <c:lblOffset val="100"/>
        <c:noMultiLvlLbl val="0"/>
      </c:catAx>
      <c:valAx>
        <c:axId val="196592153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Retsensentide</a:t>
                </a:r>
                <a:r>
                  <a:rPr lang="et-EE" baseline="0"/>
                  <a:t> osakaal (%)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4124293785310734E-2"/>
              <c:y val="0.16000402248569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6591654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11895546954934"/>
          <c:y val="0.91379250007542157"/>
          <c:w val="0.24001067663152276"/>
          <c:h val="8.6207382644944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7.8818209710992362E-2"/>
          <c:w val="0.87733552055993003"/>
          <c:h val="0.71623949027995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 2'!$J$2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 2'!$I$3:$I$10</c:f>
              <c:strCache>
                <c:ptCount val="8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  <c:pt idx="7">
                  <c:v>Kõik valdkonnad</c:v>
                </c:pt>
              </c:strCache>
            </c:strRef>
          </c:cat>
          <c:val>
            <c:numRef>
              <c:f>'Tabel 2'!$J$3:$J$10</c:f>
              <c:numCache>
                <c:formatCode>0%</c:formatCode>
                <c:ptCount val="8"/>
                <c:pt idx="0">
                  <c:v>-3.4463759572447586E-2</c:v>
                </c:pt>
                <c:pt idx="1">
                  <c:v>-2.6659054919904647E-2</c:v>
                </c:pt>
                <c:pt idx="2">
                  <c:v>-4.1872780443423928E-2</c:v>
                </c:pt>
                <c:pt idx="3">
                  <c:v>-3.7592373482313007E-2</c:v>
                </c:pt>
                <c:pt idx="4">
                  <c:v>-4.2017847557472725E-2</c:v>
                </c:pt>
                <c:pt idx="5">
                  <c:v>-7.1520261860941736E-2</c:v>
                </c:pt>
                <c:pt idx="6">
                  <c:v>-2.2469764374535486E-2</c:v>
                </c:pt>
                <c:pt idx="7">
                  <c:v>-3.5083582861128511E-2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6-41A7-977A-8CBF93B13A11}"/>
            </c:ext>
          </c:extLst>
        </c:ser>
        <c:ser>
          <c:idx val="1"/>
          <c:order val="1"/>
          <c:tx>
            <c:strRef>
              <c:f>'Tabel 2'!$K$2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759259259259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36-41A7-977A-8CBF93B13A1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 2'!$I$3:$I$10</c:f>
              <c:strCache>
                <c:ptCount val="8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  <c:pt idx="7">
                  <c:v>Kõik valdkonnad</c:v>
                </c:pt>
              </c:strCache>
            </c:strRef>
          </c:cat>
          <c:val>
            <c:numRef>
              <c:f>'Tabel 2'!$K$3:$K$10</c:f>
              <c:numCache>
                <c:formatCode>0%</c:formatCode>
                <c:ptCount val="8"/>
                <c:pt idx="0">
                  <c:v>0.14625274330799898</c:v>
                </c:pt>
                <c:pt idx="1">
                  <c:v>-7.7609163372568984E-2</c:v>
                </c:pt>
                <c:pt idx="2">
                  <c:v>0.19826667128831638</c:v>
                </c:pt>
                <c:pt idx="3">
                  <c:v>0.13578968922054876</c:v>
                </c:pt>
                <c:pt idx="4">
                  <c:v>0.52270440592597944</c:v>
                </c:pt>
                <c:pt idx="5">
                  <c:v>3.1257207242814375E-2</c:v>
                </c:pt>
                <c:pt idx="6">
                  <c:v>3.3509799788401627E-4</c:v>
                </c:pt>
                <c:pt idx="7">
                  <c:v>6.8813990561978941E-2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6-41A7-977A-8CBF93B13A11}"/>
            </c:ext>
          </c:extLst>
        </c:ser>
        <c:ser>
          <c:idx val="2"/>
          <c:order val="2"/>
          <c:tx>
            <c:strRef>
              <c:f>'Tabel 2'!$L$2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2716049382716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36-41A7-977A-8CBF93B13A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 2'!$I$3:$I$10</c:f>
              <c:strCache>
                <c:ptCount val="8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  <c:pt idx="7">
                  <c:v>Kõik valdkonnad</c:v>
                </c:pt>
              </c:strCache>
            </c:strRef>
          </c:cat>
          <c:val>
            <c:numRef>
              <c:f>'Tabel 2'!$L$3:$L$10</c:f>
              <c:numCache>
                <c:formatCode>0%</c:formatCode>
                <c:ptCount val="8"/>
                <c:pt idx="0">
                  <c:v>-7.6272273869180715E-2</c:v>
                </c:pt>
                <c:pt idx="1">
                  <c:v>6.9494659710319734E-2</c:v>
                </c:pt>
                <c:pt idx="2">
                  <c:v>6.0902051982864643E-2</c:v>
                </c:pt>
                <c:pt idx="3">
                  <c:v>7.1935150276579499E-2</c:v>
                </c:pt>
                <c:pt idx="4">
                  <c:v>0.38810635435625546</c:v>
                </c:pt>
                <c:pt idx="5">
                  <c:v>0.20747042847229968</c:v>
                </c:pt>
                <c:pt idx="6">
                  <c:v>0.1231449439711766</c:v>
                </c:pt>
                <c:pt idx="7">
                  <c:v>5.6863280380032542E-2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6-41A7-977A-8CBF93B13A11}"/>
            </c:ext>
          </c:extLst>
        </c:ser>
        <c:ser>
          <c:idx val="3"/>
          <c:order val="3"/>
          <c:tx>
            <c:strRef>
              <c:f>'Tabel 2'!$M$2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6638B6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0964360587002098E-3"/>
                  <c:y val="8.1799591002044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36-41A7-977A-8CBF93B13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 2'!$I$3:$I$10</c:f>
              <c:strCache>
                <c:ptCount val="8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  <c:pt idx="7">
                  <c:v>Kõik valdkonnad</c:v>
                </c:pt>
              </c:strCache>
            </c:strRef>
          </c:cat>
          <c:val>
            <c:numRef>
              <c:f>'Tabel 2'!$M$3:$M$10</c:f>
              <c:numCache>
                <c:formatCode>0%</c:formatCode>
                <c:ptCount val="8"/>
                <c:pt idx="0">
                  <c:v>2.8688572872545007E-2</c:v>
                </c:pt>
                <c:pt idx="1">
                  <c:v>5.8394626400904995E-2</c:v>
                </c:pt>
                <c:pt idx="2">
                  <c:v>9.311347163787434E-2</c:v>
                </c:pt>
                <c:pt idx="3">
                  <c:v>5.9516079851407236E-2</c:v>
                </c:pt>
                <c:pt idx="4">
                  <c:v>0.28539938621744626</c:v>
                </c:pt>
                <c:pt idx="5">
                  <c:v>0.2015040892517323</c:v>
                </c:pt>
                <c:pt idx="6">
                  <c:v>0.15398607236713655</c:v>
                </c:pt>
                <c:pt idx="7">
                  <c:v>8.7566334835874671E-2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4A36-41A7-977A-8CBF93B13A11}"/>
            </c:ext>
          </c:extLst>
        </c:ser>
        <c:ser>
          <c:idx val="4"/>
          <c:order val="4"/>
          <c:tx>
            <c:strRef>
              <c:f>'Tabel 2'!$N$2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5D4D4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0964360587002098E-3"/>
                  <c:y val="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36-41A7-977A-8CBF93B13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 2'!$I$3:$I$10</c:f>
              <c:strCache>
                <c:ptCount val="8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  <c:pt idx="7">
                  <c:v>Kõik valdkonnad</c:v>
                </c:pt>
              </c:strCache>
            </c:strRef>
          </c:cat>
          <c:val>
            <c:numRef>
              <c:f>'Tabel 2'!$N$3:$N$10</c:f>
              <c:numCache>
                <c:formatCode>0%</c:formatCode>
                <c:ptCount val="8"/>
                <c:pt idx="0">
                  <c:v>0.13794970801802081</c:v>
                </c:pt>
                <c:pt idx="1">
                  <c:v>0.13456456394542554</c:v>
                </c:pt>
                <c:pt idx="2">
                  <c:v>0.21115007229950211</c:v>
                </c:pt>
                <c:pt idx="3">
                  <c:v>8.5269374426137537E-2</c:v>
                </c:pt>
                <c:pt idx="4">
                  <c:v>0.2226414954873713</c:v>
                </c:pt>
                <c:pt idx="5">
                  <c:v>0.15751525141838371</c:v>
                </c:pt>
                <c:pt idx="6">
                  <c:v>0.14681249738673502</c:v>
                </c:pt>
                <c:pt idx="7">
                  <c:v>0.14652332184866149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36-41A7-977A-8CBF93B13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902849951"/>
        <c:axId val="1902842879"/>
      </c:barChart>
      <c:lineChart>
        <c:grouping val="standard"/>
        <c:varyColors val="0"/>
        <c:ser>
          <c:idx val="5"/>
          <c:order val="5"/>
          <c:tx>
            <c:strRef>
              <c:f>'Tabel 2'!$O$2</c:f>
              <c:strCache>
                <c:ptCount val="1"/>
                <c:pt idx="0">
                  <c:v>kokku 2018/2023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482638888888913E-2"/>
                  <c:y val="-6.663580246913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36-41A7-977A-8CBF93B13A11}"/>
                </c:ext>
              </c:extLst>
            </c:dLbl>
            <c:dLbl>
              <c:idx val="1"/>
              <c:layout>
                <c:manualLayout>
                  <c:x val="-3.9687500000000001E-2"/>
                  <c:y val="-6.663580246913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36-41A7-977A-8CBF93B13A11}"/>
                </c:ext>
              </c:extLst>
            </c:dLbl>
            <c:dLbl>
              <c:idx val="4"/>
              <c:layout>
                <c:manualLayout>
                  <c:x val="-3.9687500000000001E-2"/>
                  <c:y val="-5.8796296296296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A36-41A7-977A-8CBF93B13A11}"/>
                </c:ext>
              </c:extLst>
            </c:dLbl>
            <c:dLbl>
              <c:idx val="5"/>
              <c:layout>
                <c:manualLayout>
                  <c:x val="-3.9687500000000084E-2"/>
                  <c:y val="-4.7037037037037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36-41A7-977A-8CBF93B13A11}"/>
                </c:ext>
              </c:extLst>
            </c:dLbl>
            <c:dLbl>
              <c:idx val="6"/>
              <c:layout>
                <c:manualLayout>
                  <c:x val="-3.7482638888888892E-2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36-41A7-977A-8CBF93B13A11}"/>
                </c:ext>
              </c:extLst>
            </c:dLbl>
            <c:dLbl>
              <c:idx val="7"/>
              <c:layout>
                <c:manualLayout>
                  <c:x val="-3.9687500000000001E-2"/>
                  <c:y val="-6.2716049382716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36-41A7-977A-8CBF93B13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 2'!$I$3:$I$10</c:f>
              <c:strCache>
                <c:ptCount val="8"/>
                <c:pt idx="0">
                  <c:v>LO1</c:v>
                </c:pt>
                <c:pt idx="1">
                  <c:v>LO2</c:v>
                </c:pt>
                <c:pt idx="2">
                  <c:v>TE</c:v>
                </c:pt>
                <c:pt idx="3">
                  <c:v>AR</c:v>
                </c:pt>
                <c:pt idx="4">
                  <c:v>PÕ</c:v>
                </c:pt>
                <c:pt idx="5">
                  <c:v>SO</c:v>
                </c:pt>
                <c:pt idx="6">
                  <c:v>HU</c:v>
                </c:pt>
                <c:pt idx="7">
                  <c:v>Kõik valdkonnad</c:v>
                </c:pt>
              </c:strCache>
            </c:strRef>
          </c:cat>
          <c:val>
            <c:numRef>
              <c:f>'Tabel 2'!$O$3:$O$10</c:f>
              <c:numCache>
                <c:formatCode>0%</c:formatCode>
                <c:ptCount val="8"/>
                <c:pt idx="0">
                  <c:v>0.19674034095995943</c:v>
                </c:pt>
                <c:pt idx="1">
                  <c:v>0.153016267139755</c:v>
                </c:pt>
                <c:pt idx="2">
                  <c:v>0.61255729288610006</c:v>
                </c:pt>
                <c:pt idx="3">
                  <c:v>0.34731948267855284</c:v>
                </c:pt>
                <c:pt idx="4">
                  <c:v>0.85</c:v>
                </c:pt>
                <c:pt idx="5">
                  <c:v>0.60793284365049871</c:v>
                </c:pt>
                <c:pt idx="6">
                  <c:v>0.45346472746159183</c:v>
                </c:pt>
                <c:pt idx="7">
                  <c:v>0.35909333795187343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36-41A7-977A-8CBF93B13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849951"/>
        <c:axId val="1902842879"/>
      </c:lineChart>
      <c:catAx>
        <c:axId val="19028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2842879"/>
        <c:crosses val="autoZero"/>
        <c:auto val="1"/>
        <c:lblAlgn val="ctr"/>
        <c:lblOffset val="100"/>
        <c:noMultiLvlLbl val="0"/>
      </c:catAx>
      <c:valAx>
        <c:axId val="190284287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aseline="0"/>
                  <a:t>Väljamaksete mahu muutus (%)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284995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HU</a:t>
            </a:r>
          </a:p>
        </c:rich>
      </c:tx>
      <c:layout>
        <c:manualLayout>
          <c:xMode val="edge"/>
          <c:yMode val="edge"/>
          <c:x val="0.1538177703080158"/>
          <c:y val="1.2404706589886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1764683316989899"/>
          <c:y val="8.6625264490350393E-2"/>
          <c:w val="0.74222264312892461"/>
          <c:h val="0.6873958506955055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21099337273174E-17"/>
                  <c:y val="-6.16302083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32-4403-9B79-6D8E9DCB7C7E}"/>
                </c:ext>
              </c:extLst>
            </c:dLbl>
            <c:dLbl>
              <c:idx val="1"/>
              <c:layout>
                <c:manualLayout>
                  <c:x val="8.8194444444444041E-3"/>
                  <c:y val="-4.41638888888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32-4403-9B79-6D8E9DCB7C7E}"/>
                </c:ext>
              </c:extLst>
            </c:dLbl>
            <c:dLbl>
              <c:idx val="5"/>
              <c:layout>
                <c:manualLayout>
                  <c:x val="8.928467715503506E-17"/>
                  <c:y val="5.799767748333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32-4403-9B79-6D8E9DCB7C7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6'!$E$10:$E$15</c:f>
              <c:numCache>
                <c:formatCode>#,##0</c:formatCode>
                <c:ptCount val="6"/>
                <c:pt idx="0">
                  <c:v>3670917.82</c:v>
                </c:pt>
                <c:pt idx="1">
                  <c:v>3157529</c:v>
                </c:pt>
                <c:pt idx="2">
                  <c:v>2387918</c:v>
                </c:pt>
                <c:pt idx="3">
                  <c:v>2818690</c:v>
                </c:pt>
                <c:pt idx="4">
                  <c:v>3976430</c:v>
                </c:pt>
                <c:pt idx="5">
                  <c:v>4878950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32-4403-9B79-6D8E9DCB7C7E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657076499523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32-4403-9B79-6D8E9DCB7C7E}"/>
                </c:ext>
              </c:extLst>
            </c:dLbl>
            <c:dLbl>
              <c:idx val="2"/>
              <c:layout>
                <c:manualLayout>
                  <c:x val="4.409722222222222E-3"/>
                  <c:y val="-3.323784722222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32-4403-9B79-6D8E9DCB7C7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6'!$C$10:$C$15</c:f>
              <c:numCache>
                <c:formatCode>#,##0</c:formatCode>
                <c:ptCount val="6"/>
                <c:pt idx="0">
                  <c:v>386249.78</c:v>
                </c:pt>
                <c:pt idx="1">
                  <c:v>808475</c:v>
                </c:pt>
                <c:pt idx="2">
                  <c:v>1579415</c:v>
                </c:pt>
                <c:pt idx="3">
                  <c:v>1637200</c:v>
                </c:pt>
                <c:pt idx="4">
                  <c:v>1165605</c:v>
                </c:pt>
                <c:pt idx="5">
                  <c:v>1018000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32-4403-9B79-6D8E9DCB7C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8.7335069444444469E-2"/>
                        <c:y val="-3.905381944444448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AD32-4403-9B79-6D8E9DCB7C7E}"/>
                      </c:ext>
                    </c:extLst>
                  </c:dLbl>
                  <c:dLbl>
                    <c:idx val="1"/>
                    <c:layout>
                      <c:manualLayout>
                        <c:x val="-9.674791666666667E-2"/>
                        <c:y val="-6.076944444444448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AD32-4403-9B79-6D8E9DCB7C7E}"/>
                      </c:ext>
                    </c:extLst>
                  </c:dLbl>
                  <c:dLbl>
                    <c:idx val="2"/>
                    <c:layout>
                      <c:manualLayout>
                        <c:x val="-9.812916666666667E-2"/>
                        <c:y val="-4.780729166666666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AD32-4403-9B79-6D8E9DCB7C7E}"/>
                      </c:ext>
                    </c:extLst>
                  </c:dLbl>
                  <c:dLbl>
                    <c:idx val="3"/>
                    <c:layout>
                      <c:manualLayout>
                        <c:x val="-0.10648819444444445"/>
                        <c:y val="-3.925520833333333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AD32-4403-9B79-6D8E9DCB7C7E}"/>
                      </c:ext>
                    </c:extLst>
                  </c:dLbl>
                  <c:dLbl>
                    <c:idx val="4"/>
                    <c:layout>
                      <c:manualLayout>
                        <c:x val="-6.8758812405193631E-2"/>
                        <c:y val="-4.227660409580568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AD32-4403-9B79-6D8E9DCB7C7E}"/>
                      </c:ext>
                    </c:extLst>
                  </c:dLbl>
                  <c:dLbl>
                    <c:idx val="5"/>
                    <c:layout>
                      <c:manualLayout>
                        <c:x val="-9.6614930555555562E-2"/>
                        <c:y val="-7.24270833333333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AD32-4403-9B79-6D8E9DCB7C7E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
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'Joonis 4 ja 6'!$F$10:$F$15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4057167.5999999996</c:v>
                      </c:pt>
                      <c:pt idx="1">
                        <c:v>3966004</c:v>
                      </c:pt>
                      <c:pt idx="2">
                        <c:v>3967333</c:v>
                      </c:pt>
                      <c:pt idx="3">
                        <c:v>4455890</c:v>
                      </c:pt>
                      <c:pt idx="4">
                        <c:v>5142035</c:v>
                      </c:pt>
                      <c:pt idx="5">
                        <c:v>5896950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AD32-4403-9B79-6D8E9DCB7C7E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535346173118926E-2"/>
                  <c:y val="-4.12325886282431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32-4403-9B79-6D8E9DCB7C7E}"/>
                </c:ext>
              </c:extLst>
            </c:dLbl>
            <c:dLbl>
              <c:idx val="1"/>
              <c:layout>
                <c:manualLayout>
                  <c:x val="1.4175152065866038E-2"/>
                  <c:y val="2.204842437218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32-4403-9B79-6D8E9DCB7C7E}"/>
                </c:ext>
              </c:extLst>
            </c:dLbl>
            <c:dLbl>
              <c:idx val="2"/>
              <c:layout>
                <c:manualLayout>
                  <c:x val="0"/>
                  <c:y val="-1.4465576673441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32-4403-9B79-6D8E9DCB7C7E}"/>
                </c:ext>
              </c:extLst>
            </c:dLbl>
            <c:dLbl>
              <c:idx val="4"/>
              <c:layout>
                <c:manualLayout>
                  <c:x val="9.1347410264955436E-3"/>
                  <c:y val="1.4465576673441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32-4403-9B79-6D8E9DCB7C7E}"/>
                </c:ext>
              </c:extLst>
            </c:dLbl>
            <c:dLbl>
              <c:idx val="5"/>
              <c:layout>
                <c:manualLayout>
                  <c:x val="1.5539848809246947E-2"/>
                  <c:y val="4.123258862822546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32-4403-9B79-6D8E9DCB7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6'!$B$10:$B$15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6'!$G$10:$G$15</c:f>
              <c:numCache>
                <c:formatCode>0%</c:formatCode>
                <c:ptCount val="6"/>
                <c:pt idx="0">
                  <c:v>9.5201829966304594E-2</c:v>
                </c:pt>
                <c:pt idx="1">
                  <c:v>0.20385128204610989</c:v>
                </c:pt>
                <c:pt idx="2">
                  <c:v>0.39810497379473819</c:v>
                </c:pt>
                <c:pt idx="3">
                  <c:v>0.3674237918799611</c:v>
                </c:pt>
                <c:pt idx="4">
                  <c:v>0.22668165424778322</c:v>
                </c:pt>
                <c:pt idx="5">
                  <c:v>0.17263161464825036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D32-4403-9B79-6D8E9DCB7C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</a:t>
                </a:r>
                <a:r>
                  <a:rPr lang="et-EE" baseline="0"/>
                  <a:t> maht (mln EUR)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1.0523892982073371E-2"/>
              <c:y val="0.163775006748704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  <c:max val="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Alustavate</a:t>
                </a:r>
                <a:r>
                  <a:rPr lang="et-EE" baseline="0">
                    <a:solidFill>
                      <a:schemeClr val="tx1"/>
                    </a:solidFill>
                  </a:rPr>
                  <a:t> grantide mahu osakaal (%)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13237942021967"/>
              <c:y val="0.15895314785755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  <c:majorUnit val="0.1"/>
      </c:valAx>
      <c:catAx>
        <c:axId val="473063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2246704520776E-2"/>
          <c:y val="0.87191510187221011"/>
          <c:w val="0.93013420469132924"/>
          <c:h val="0.1002426496076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LO1</a:t>
            </a:r>
          </a:p>
        </c:rich>
      </c:tx>
      <c:layout>
        <c:manualLayout>
          <c:xMode val="edge"/>
          <c:yMode val="edge"/>
          <c:x val="0.1914312626088899"/>
          <c:y val="1.683780971741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168947149118109"/>
          <c:y val="9.1586246287671064E-2"/>
          <c:w val="0.74653582748138014"/>
          <c:h val="0.663147221657237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7.4800850098900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3-47F4-8996-69E698FED96D}"/>
                </c:ext>
              </c:extLst>
            </c:dLbl>
            <c:dLbl>
              <c:idx val="5"/>
              <c:layout>
                <c:manualLayout>
                  <c:x val="8.928467715503506E-17"/>
                  <c:y val="-8.311205566544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3-47F4-8996-69E698FED96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6'!$E$16:$E$21</c:f>
              <c:numCache>
                <c:formatCode>#,##0</c:formatCode>
                <c:ptCount val="6"/>
                <c:pt idx="0">
                  <c:v>8881472.3399999999</c:v>
                </c:pt>
                <c:pt idx="1">
                  <c:v>7421642.8400000008</c:v>
                </c:pt>
                <c:pt idx="2">
                  <c:v>6075793.2400000002</c:v>
                </c:pt>
                <c:pt idx="3">
                  <c:v>7511935</c:v>
                </c:pt>
                <c:pt idx="4">
                  <c:v>8934635</c:v>
                </c:pt>
                <c:pt idx="5">
                  <c:v>9684700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3-47F4-8996-69E698FED96D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6'!$C$16:$C$21</c:f>
              <c:numCache>
                <c:formatCode>#,##0</c:formatCode>
                <c:ptCount val="6"/>
                <c:pt idx="0">
                  <c:v>998950</c:v>
                </c:pt>
                <c:pt idx="1">
                  <c:v>2118263</c:v>
                </c:pt>
                <c:pt idx="2">
                  <c:v>4859350</c:v>
                </c:pt>
                <c:pt idx="3">
                  <c:v>2589160</c:v>
                </c:pt>
                <c:pt idx="4">
                  <c:v>1456246</c:v>
                </c:pt>
                <c:pt idx="5">
                  <c:v>2139600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3-47F4-8996-69E698FED9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0.10984409722222223"/>
                        <c:y val="-5.7549652777777779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57559375"/>
                            <c:h val="0.1189965277777777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B623-47F4-8996-69E698FED96D}"/>
                      </c:ext>
                    </c:extLst>
                  </c:dLbl>
                  <c:dLbl>
                    <c:idx val="1"/>
                    <c:layout>
                      <c:manualLayout>
                        <c:x val="-8.9539756944444451E-2"/>
                        <c:y val="-6.5555381944444449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>
                        <c15:layout>
                          <c:manualLayout>
                            <c:w val="0.15314965277777776"/>
                            <c:h val="0.1366354166666666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C-B623-47F4-8996-69E698FED96D}"/>
                      </c:ext>
                    </c:extLst>
                  </c:dLbl>
                  <c:dLbl>
                    <c:idx val="2"/>
                    <c:layout>
                      <c:manualLayout>
                        <c:x val="-7.9308973784974049E-2"/>
                        <c:y val="2.474153840771332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B623-47F4-8996-69E698FED96D}"/>
                      </c:ext>
                    </c:extLst>
                  </c:dLbl>
                  <c:dLbl>
                    <c:idx val="3"/>
                    <c:layout>
                      <c:manualLayout>
                        <c:x val="-6.3311684265282567E-2"/>
                        <c:y val="-5.8178438965811131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B623-47F4-8996-69E698FED96D}"/>
                      </c:ext>
                    </c:extLst>
                  </c:dLbl>
                  <c:dLbl>
                    <c:idx val="4"/>
                    <c:layout>
                      <c:manualLayout>
                        <c:x val="-6.5746749044716418E-2"/>
                        <c:y val="-5.402283618253894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B623-47F4-8996-69E698FED96D}"/>
                      </c:ext>
                    </c:extLst>
                  </c:dLbl>
                  <c:dLbl>
                    <c:idx val="5"/>
                    <c:layout>
                      <c:manualLayout>
                        <c:x val="-6.5746749044716599E-2"/>
                        <c:y val="-5.817843896581118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B623-47F4-8996-69E698FED96D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'Joonis 4 ja 6'!$F$16:$F$21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9880422.3399999999</c:v>
                      </c:pt>
                      <c:pt idx="1">
                        <c:v>9539905.8399999999</c:v>
                      </c:pt>
                      <c:pt idx="2">
                        <c:v>10935143.24</c:v>
                      </c:pt>
                      <c:pt idx="3">
                        <c:v>10101095</c:v>
                      </c:pt>
                      <c:pt idx="4">
                        <c:v>10390881</c:v>
                      </c:pt>
                      <c:pt idx="5">
                        <c:v>11824300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B623-47F4-8996-69E698FED96D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1114827464770934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3-47F4-8996-69E698FED96D}"/>
                </c:ext>
              </c:extLst>
            </c:dLbl>
            <c:dLbl>
              <c:idx val="1"/>
              <c:layout>
                <c:manualLayout>
                  <c:x val="9.1711958974664554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3-47F4-8996-69E698FED96D}"/>
                </c:ext>
              </c:extLst>
            </c:dLbl>
            <c:dLbl>
              <c:idx val="2"/>
              <c:layout>
                <c:manualLayout>
                  <c:x val="-1.3600329874201349E-4"/>
                  <c:y val="-7.2562986967978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23-47F4-8996-69E698FED96D}"/>
                </c:ext>
              </c:extLst>
            </c:dLbl>
            <c:dLbl>
              <c:idx val="3"/>
              <c:layout>
                <c:manualLayout>
                  <c:x val="1.0854266808623621E-2"/>
                  <c:y val="1.818051662210105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3-47F4-8996-69E698FED96D}"/>
                </c:ext>
              </c:extLst>
            </c:dLbl>
            <c:dLbl>
              <c:idx val="4"/>
              <c:layout>
                <c:manualLayout>
                  <c:x val="8.1703079042469377E-3"/>
                  <c:y val="2.3250229434332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23-47F4-8996-69E698FED96D}"/>
                </c:ext>
              </c:extLst>
            </c:dLbl>
            <c:dLbl>
              <c:idx val="5"/>
              <c:layout>
                <c:manualLayout>
                  <c:x val="2.0210812334464128E-2"/>
                  <c:y val="2.2449150420670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3-47F4-8996-69E698FED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6'!$G$16:$G$21</c:f>
              <c:numCache>
                <c:formatCode>0%</c:formatCode>
                <c:ptCount val="6"/>
                <c:pt idx="0">
                  <c:v>0.10110397770709061</c:v>
                </c:pt>
                <c:pt idx="1">
                  <c:v>0.22204233831305825</c:v>
                </c:pt>
                <c:pt idx="2">
                  <c:v>0.44437918126438736</c:v>
                </c:pt>
                <c:pt idx="3">
                  <c:v>0.25632468559101762</c:v>
                </c:pt>
                <c:pt idx="4">
                  <c:v>0.1401465381039394</c:v>
                </c:pt>
                <c:pt idx="5">
                  <c:v>0.18094940081019595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23-47F4-8996-69E698FED9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 maht (mln EUR)</a:t>
                </a:r>
              </a:p>
            </c:rich>
          </c:tx>
          <c:layout>
            <c:manualLayout>
              <c:xMode val="edge"/>
              <c:yMode val="edge"/>
              <c:x val="3.8267361111111124E-3"/>
              <c:y val="0.20080381944444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aseline="0"/>
                  <a:t>Alustavate grantide mahu osakaal (%)</a:t>
                </a:r>
                <a:endParaRPr lang="et-EE"/>
              </a:p>
            </c:rich>
          </c:tx>
          <c:layout>
            <c:manualLayout>
              <c:xMode val="edge"/>
              <c:yMode val="edge"/>
              <c:x val="0.9390957971129269"/>
              <c:y val="9.59658569897836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  <c:majorUnit val="0.1"/>
      </c:valAx>
      <c:catAx>
        <c:axId val="473063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994849446755426E-2"/>
          <c:y val="0.84294912220299378"/>
          <c:w val="0.91797797516844548"/>
          <c:h val="0.1292085528725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LO2</a:t>
            </a:r>
          </a:p>
        </c:rich>
      </c:tx>
      <c:layout>
        <c:manualLayout>
          <c:xMode val="edge"/>
          <c:yMode val="edge"/>
          <c:x val="0.16864236935421312"/>
          <c:y val="9.57146845076280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1494331547719829"/>
          <c:y val="9.2342050394101871E-2"/>
          <c:w val="0.75247362107288118"/>
          <c:h val="0.667219125202182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2.8552532725811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C-45E1-B2FA-11CC3AD774B3}"/>
                </c:ext>
              </c:extLst>
            </c:dLbl>
            <c:dLbl>
              <c:idx val="4"/>
              <c:layout>
                <c:manualLayout>
                  <c:x val="-8.9339063756930596E-17"/>
                  <c:y val="2.493361669963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C-45E1-B2FA-11CC3AD774B3}"/>
                </c:ext>
              </c:extLst>
            </c:dLbl>
            <c:dLbl>
              <c:idx val="5"/>
              <c:layout>
                <c:manualLayout>
                  <c:x val="0"/>
                  <c:y val="-6.6489644532355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C-45E1-B2FA-11CC3AD774B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6'!$E$22:$E$27</c:f>
              <c:numCache>
                <c:formatCode>#,##0</c:formatCode>
                <c:ptCount val="6"/>
                <c:pt idx="0">
                  <c:v>11600250.379999999</c:v>
                </c:pt>
                <c:pt idx="1">
                  <c:v>10105802</c:v>
                </c:pt>
                <c:pt idx="2">
                  <c:v>6578286</c:v>
                </c:pt>
                <c:pt idx="3">
                  <c:v>7724954</c:v>
                </c:pt>
                <c:pt idx="4">
                  <c:v>10442100</c:v>
                </c:pt>
                <c:pt idx="5">
                  <c:v>12260625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C-45E1-B2FA-11CC3AD774B3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6'!$C$22:$C$27</c:f>
              <c:numCache>
                <c:formatCode>#,##0</c:formatCode>
                <c:ptCount val="6"/>
                <c:pt idx="0">
                  <c:v>1047324</c:v>
                </c:pt>
                <c:pt idx="1">
                  <c:v>2204600</c:v>
                </c:pt>
                <c:pt idx="2">
                  <c:v>4776716</c:v>
                </c:pt>
                <c:pt idx="3">
                  <c:v>4419160</c:v>
                </c:pt>
                <c:pt idx="4">
                  <c:v>2411165</c:v>
                </c:pt>
                <c:pt idx="5">
                  <c:v>2322234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C-45E1-B2FA-11CC3AD774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6.5786797823299256E-2"/>
                        <c:y val="-5.817843896581120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71DC-45E1-B2FA-11CC3AD774B3}"/>
                      </c:ext>
                    </c:extLst>
                  </c:dLbl>
                  <c:dLbl>
                    <c:idx val="1"/>
                    <c:layout>
                      <c:manualLayout>
                        <c:x val="-6.5786797823299228E-2"/>
                        <c:y val="-6.648964453235561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71DC-45E1-B2FA-11CC3AD774B3}"/>
                      </c:ext>
                    </c:extLst>
                  </c:dLbl>
                  <c:dLbl>
                    <c:idx val="2"/>
                    <c:layout>
                      <c:manualLayout>
                        <c:x val="-6.5786797823299228E-2"/>
                        <c:y val="-5.402283618253898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71DC-45E1-B2FA-11CC3AD774B3}"/>
                      </c:ext>
                    </c:extLst>
                  </c:dLbl>
                  <c:dLbl>
                    <c:idx val="3"/>
                    <c:layout>
                      <c:manualLayout>
                        <c:x val="-6.0913701688240028E-2"/>
                        <c:y val="-9.9734466798533428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71DC-45E1-B2FA-11CC3AD774B3}"/>
                      </c:ext>
                    </c:extLst>
                  </c:dLbl>
                  <c:dLbl>
                    <c:idx val="4"/>
                    <c:layout>
                      <c:manualLayout>
                        <c:x val="-5.6040605553180828E-2"/>
                        <c:y val="-4.986723339926675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71DC-45E1-B2FA-11CC3AD774B3}"/>
                      </c:ext>
                    </c:extLst>
                  </c:dLbl>
                  <c:dLbl>
                    <c:idx val="5"/>
                    <c:layout>
                      <c:manualLayout>
                        <c:x val="-6.5786797823299228E-2"/>
                        <c:y val="-4.9867233399266714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71DC-45E1-B2FA-11CC3AD774B3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'Joonis 4 ja 6'!$F$22:$F$27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12647574.379999999</c:v>
                      </c:pt>
                      <c:pt idx="1">
                        <c:v>12310402</c:v>
                      </c:pt>
                      <c:pt idx="2">
                        <c:v>11355002</c:v>
                      </c:pt>
                      <c:pt idx="3">
                        <c:v>12144114</c:v>
                      </c:pt>
                      <c:pt idx="4">
                        <c:v>12853265</c:v>
                      </c:pt>
                      <c:pt idx="5">
                        <c:v>14582859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71DC-45E1-B2FA-11CC3AD774B3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1750141396092784E-2"/>
                  <c:y val="3.451034467252707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C-45E1-B2FA-11CC3AD774B3}"/>
                </c:ext>
              </c:extLst>
            </c:dLbl>
            <c:dLbl>
              <c:idx val="1"/>
              <c:layout>
                <c:manualLayout>
                  <c:x val="1.2772360095921188E-2"/>
                  <c:y val="-4.29861752533483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C-45E1-B2FA-11CC3AD774B3}"/>
                </c:ext>
              </c:extLst>
            </c:dLbl>
            <c:dLbl>
              <c:idx val="2"/>
              <c:layout>
                <c:manualLayout>
                  <c:x val="-6.5204312851013552E-4"/>
                  <c:y val="-2.264380715424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C-45E1-B2FA-11CC3AD774B3}"/>
                </c:ext>
              </c:extLst>
            </c:dLbl>
            <c:dLbl>
              <c:idx val="3"/>
              <c:layout>
                <c:manualLayout>
                  <c:x val="1.0087575516320892E-2"/>
                  <c:y val="-1.14798417994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C-45E1-B2FA-11CC3AD774B3}"/>
                </c:ext>
              </c:extLst>
            </c:dLbl>
            <c:dLbl>
              <c:idx val="4"/>
              <c:layout>
                <c:manualLayout>
                  <c:x val="1.1148616599841251E-2"/>
                  <c:y val="-8.4825752735816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C-45E1-B2FA-11CC3AD774B3}"/>
                </c:ext>
              </c:extLst>
            </c:dLbl>
            <c:dLbl>
              <c:idx val="5"/>
              <c:layout>
                <c:manualLayout>
                  <c:x val="1.2347751531940884E-2"/>
                  <c:y val="-8.048666705386199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DC-45E1-B2FA-11CC3AD77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6'!$B$22:$B$27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6'!$G$22:$G$27</c:f>
              <c:numCache>
                <c:formatCode>0%</c:formatCode>
                <c:ptCount val="6"/>
                <c:pt idx="0">
                  <c:v>8.2808289442137292E-2</c:v>
                </c:pt>
                <c:pt idx="1">
                  <c:v>0.17908432234788108</c:v>
                </c:pt>
                <c:pt idx="2">
                  <c:v>0.4206706436511416</c:v>
                </c:pt>
                <c:pt idx="3">
                  <c:v>0.36389315844696452</c:v>
                </c:pt>
                <c:pt idx="4">
                  <c:v>0.18759163527710662</c:v>
                </c:pt>
                <c:pt idx="5">
                  <c:v>0.1592440823846682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1DC-45E1-B2FA-11CC3AD774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Väljamaksete</a:t>
                </a:r>
                <a:r>
                  <a:rPr lang="et-EE" baseline="0">
                    <a:solidFill>
                      <a:schemeClr val="tx1"/>
                    </a:solidFill>
                  </a:rPr>
                  <a:t> maht (mln EUR)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3571142948747963E-2"/>
              <c:y val="0.12610589542353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aseline="0">
                    <a:solidFill>
                      <a:schemeClr val="tx1"/>
                    </a:solidFill>
                  </a:rPr>
                  <a:t>Alustavate grantide mahu osakaal (%)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  <c:majorUnit val="0.1"/>
      </c:valAx>
      <c:catAx>
        <c:axId val="473063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71823571299053E-2"/>
          <c:y val="0.83762242626864314"/>
          <c:w val="0.93060628002790691"/>
          <c:h val="0.13453556420144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t-EE" sz="1000" b="1"/>
              <a:t>PÕ</a:t>
            </a:r>
          </a:p>
        </c:rich>
      </c:tx>
      <c:layout>
        <c:manualLayout>
          <c:xMode val="edge"/>
          <c:yMode val="edge"/>
          <c:x val="0.13950436809749173"/>
          <c:y val="1.5658483109991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502315695599057"/>
          <c:y val="9.6445736241971614E-2"/>
          <c:w val="0.7733611697401771"/>
          <c:h val="0.682316320279173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'Joonis 4 ja 6'!$E$3</c:f>
              <c:strCache>
                <c:ptCount val="1"/>
                <c:pt idx="0">
                  <c:v>Varem alanud grantide maht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493361669963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F7-4457-B664-5F6CFBEFD939}"/>
                </c:ext>
              </c:extLst>
            </c:dLbl>
            <c:dLbl>
              <c:idx val="5"/>
              <c:layout>
                <c:manualLayout>
                  <c:x val="8.928467715503506E-17"/>
                  <c:y val="-6.2334041749083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7-4457-B664-5F6CFBEFD93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6'!$E$28:$E$33</c:f>
              <c:numCache>
                <c:formatCode>#,##0</c:formatCode>
                <c:ptCount val="6"/>
                <c:pt idx="0">
                  <c:v>908321.33999999985</c:v>
                </c:pt>
                <c:pt idx="1">
                  <c:v>690836</c:v>
                </c:pt>
                <c:pt idx="2">
                  <c:v>873695</c:v>
                </c:pt>
                <c:pt idx="3">
                  <c:v>959730</c:v>
                </c:pt>
                <c:pt idx="4">
                  <c:v>1447115</c:v>
                </c:pt>
                <c:pt idx="5">
                  <c:v>2714350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7-4457-B664-5F6CFBEFD939}"/>
            </c:ext>
          </c:extLst>
        </c:ser>
        <c:ser>
          <c:idx val="1"/>
          <c:order val="1"/>
          <c:tx>
            <c:strRef>
              <c:f>'Joonis 4 ja 6'!$C$3</c:f>
              <c:strCache>
                <c:ptCount val="1"/>
                <c:pt idx="0">
                  <c:v>Alustavate grantide maht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'Joonis 4 ja 6'!$B$4:$B$9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6'!$C$28:$C$33</c:f>
              <c:numCache>
                <c:formatCode>#,##0</c:formatCode>
                <c:ptCount val="6"/>
                <c:pt idx="0">
                  <c:v>131245</c:v>
                </c:pt>
                <c:pt idx="1">
                  <c:v>305050</c:v>
                </c:pt>
                <c:pt idx="2">
                  <c:v>642745</c:v>
                </c:pt>
                <c:pt idx="3">
                  <c:v>1145250</c:v>
                </c:pt>
                <c:pt idx="4">
                  <c:v>1258625</c:v>
                </c:pt>
                <c:pt idx="5">
                  <c:v>593800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7-4457-B664-5F6CFBEFD9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473064943"/>
        <c:axId val="473059535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4943"/>
        <c:axId val="473059535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'Joonis 4 ja 6'!$F$3</c15:sqref>
                        </c15:formulaRef>
                      </c:ext>
                    </c:extLst>
                    <c:strCache>
                      <c:ptCount val="1"/>
                      <c:pt idx="0">
                        <c:v>Kokku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layout>
                      <c:manualLayout>
                        <c:x val="-8.9770259343655429E-2"/>
                        <c:y val="-5.7204832923883966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C1F7-4457-B664-5F6CFBEFD939}"/>
                      </c:ext>
                    </c:extLst>
                  </c:dLbl>
                  <c:dLbl>
                    <c:idx val="1"/>
                    <c:layout>
                      <c:manualLayout>
                        <c:x val="-8.7335069444444441E-2"/>
                        <c:y val="-4.5711458333333413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C1F7-4457-B664-5F6CFBEFD939}"/>
                      </c:ext>
                    </c:extLst>
                  </c:dLbl>
                  <c:dLbl>
                    <c:idx val="2"/>
                    <c:layout>
                      <c:manualLayout>
                        <c:x val="-6.9696180555555556E-2"/>
                        <c:y val="-4.533541666666667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C1F7-4457-B664-5F6CFBEFD939}"/>
                      </c:ext>
                    </c:extLst>
                  </c:dLbl>
                  <c:dLbl>
                    <c:idx val="3"/>
                    <c:layout>
                      <c:manualLayout>
                        <c:x val="-5.8441554706414593E-2"/>
                        <c:y val="-6.2334041749083392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C1F7-4457-B664-5F6CFBEFD939}"/>
                      </c:ext>
                    </c:extLst>
                  </c:dLbl>
                  <c:dLbl>
                    <c:idx val="4"/>
                    <c:layout>
                      <c:manualLayout>
                        <c:x val="-8.6874652777777783E-2"/>
                        <c:y val="-7.5375000000000025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C1F7-4457-B664-5F6CFBEFD939}"/>
                      </c:ext>
                    </c:extLst>
                  </c:dLbl>
                  <c:dLbl>
                    <c:idx val="5"/>
                    <c:layout>
                      <c:manualLayout>
                        <c:x val="-7.8515625000000158E-2"/>
                        <c:y val="-5.9495138888888896E-2"/>
                      </c:manualLayout>
                    </c:layout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C1F7-4457-B664-5F6CFBEFD939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t-EE"/>
                    </a:p>
                  </c:txPr>
                  <c:showLegendKey val="0"/>
                  <c:showVal val="1"/>
                  <c:showCatName val="0"/>
                  <c:showSerName val="1"/>
                  <c:showPercent val="0"/>
                  <c:showBubbleSize val="0"/>
                  <c:separator>
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'Joonis 4 ja 6'!$B$28:$B$33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'Joonis 4 ja 6'!$F$28:$F$33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1039566.3399999999</c:v>
                      </c:pt>
                      <c:pt idx="1">
                        <c:v>995886</c:v>
                      </c:pt>
                      <c:pt idx="2">
                        <c:v>1516440</c:v>
                      </c:pt>
                      <c:pt idx="3">
                        <c:v>2104980</c:v>
                      </c:pt>
                      <c:pt idx="4">
                        <c:v>2705740</c:v>
                      </c:pt>
                      <c:pt idx="5">
                        <c:v>3308150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C1F7-4457-B664-5F6CFBEFD939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3"/>
          <c:tx>
            <c:strRef>
              <c:f>'Joonis 4 ja 6'!$G$3</c:f>
              <c:strCache>
                <c:ptCount val="1"/>
                <c:pt idx="0">
                  <c:v>Alustavate grantide mahu osakaal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6451908437763349E-3"/>
                  <c:y val="1.322910994502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F7-4457-B664-5F6CFBEFD939}"/>
                </c:ext>
              </c:extLst>
            </c:dLbl>
            <c:dLbl>
              <c:idx val="3"/>
              <c:layout>
                <c:manualLayout>
                  <c:x val="3.0315775804573529E-3"/>
                  <c:y val="-1.9223077380076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F7-4457-B664-5F6CFBEFD939}"/>
                </c:ext>
              </c:extLst>
            </c:dLbl>
            <c:dLbl>
              <c:idx val="4"/>
              <c:layout>
                <c:manualLayout>
                  <c:x val="1.818946548274411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F7-4457-B664-5F6CFBEFD939}"/>
                </c:ext>
              </c:extLst>
            </c:dLbl>
            <c:dLbl>
              <c:idx val="5"/>
              <c:layout>
                <c:manualLayout>
                  <c:x val="1.5708346004690957E-2"/>
                  <c:y val="-4.370109325576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F7-4457-B664-5F6CFBEFD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'Joonis 4 ja 6'!$B$28:$B$33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'Joonis 4 ja 6'!$G$28:$G$33</c:f>
              <c:numCache>
                <c:formatCode>0%</c:formatCode>
                <c:ptCount val="6"/>
                <c:pt idx="0">
                  <c:v>0.12624975910628275</c:v>
                </c:pt>
                <c:pt idx="1">
                  <c:v>0.30631015999823274</c:v>
                </c:pt>
                <c:pt idx="2">
                  <c:v>0.42385125689113978</c:v>
                </c:pt>
                <c:pt idx="3">
                  <c:v>0.54406692700168169</c:v>
                </c:pt>
                <c:pt idx="4">
                  <c:v>0.46516849364683971</c:v>
                </c:pt>
                <c:pt idx="5">
                  <c:v>0.17949609298248265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F7-4457-B664-5F6CFBEFD9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063695"/>
        <c:axId val="473066191"/>
      </c:lineChart>
      <c:catAx>
        <c:axId val="4730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59535"/>
        <c:crosses val="autoZero"/>
        <c:auto val="1"/>
        <c:lblAlgn val="ctr"/>
        <c:lblOffset val="100"/>
        <c:noMultiLvlLbl val="0"/>
      </c:catAx>
      <c:valAx>
        <c:axId val="4730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Väljmaksete maht (mln EUR)</a:t>
                </a:r>
              </a:p>
            </c:rich>
          </c:tx>
          <c:layout>
            <c:manualLayout>
              <c:xMode val="edge"/>
              <c:yMode val="edge"/>
              <c:x val="1.3527281095034469E-2"/>
              <c:y val="0.16323041544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4943"/>
        <c:crosses val="autoZero"/>
        <c:crossBetween val="between"/>
        <c:dispUnits>
          <c:builtInUnit val="millions"/>
        </c:dispUnits>
      </c:valAx>
      <c:valAx>
        <c:axId val="47306619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chemeClr val="tx1"/>
                    </a:solidFill>
                  </a:rPr>
                  <a:t>Alustavate</a:t>
                </a:r>
                <a:r>
                  <a:rPr lang="et-EE" baseline="0">
                    <a:solidFill>
                      <a:schemeClr val="tx1"/>
                    </a:solidFill>
                  </a:rPr>
                  <a:t> grantide mahu osakaal (%)</a:t>
                </a:r>
                <a:endParaRPr lang="et-EE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3063695"/>
        <c:crosses val="max"/>
        <c:crossBetween val="between"/>
      </c:valAx>
      <c:catAx>
        <c:axId val="4730636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66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01437683893828E-2"/>
          <c:y val="0.85254726587672935"/>
          <c:w val="0.93938659011495651"/>
          <c:h val="0.11961030129903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07CBEDC6-F675-4A5C-9536-3CFCB868523D}">
          <cx:tx>
            <cx:txData>
              <cx:f>_xlchart.v1.1</cx:f>
              <cx:v>osakaal</cx:v>
            </cx:txData>
          </cx:tx>
          <cx:dataPt idx="0">
            <cx:spPr>
              <a:solidFill>
                <a:srgbClr val="D9D9D9"/>
              </a:solidFill>
            </cx:spPr>
          </cx:dataPt>
          <cx:dataPt idx="1">
            <cx:spPr>
              <a:solidFill>
                <a:srgbClr val="6638B6"/>
              </a:solidFill>
            </cx:spPr>
          </cx:dataPt>
          <cx:dataPt idx="2">
            <cx:spPr>
              <a:solidFill>
                <a:srgbClr val="A6A6A6"/>
              </a:solidFill>
            </cx:spPr>
          </cx:dataPt>
          <cx:dataPt idx="3">
            <cx:spPr>
              <a:solidFill>
                <a:srgbClr val="E0D7F0"/>
              </a:solidFill>
            </cx:spPr>
          </cx:dataPt>
          <cx:dataPt idx="4">
            <cx:spPr>
              <a:solidFill>
                <a:srgbClr val="AA96D7"/>
              </a:solidFill>
            </cx:spPr>
          </cx:dataPt>
          <cx:dataPt idx="5">
            <cx:spPr>
              <a:solidFill>
                <a:srgbClr val="6DA945"/>
              </a:solidFill>
              <a:ln w="25400">
                <a:solidFill>
                  <a:srgbClr val="FF0000"/>
                </a:solidFill>
              </a:ln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00" b="1"/>
                </a:pPr>
                <a:endParaRPr lang="et-EE" sz="1000" b="1" i="0" u="none" strike="noStrike" baseline="0">
                  <a:solidFill>
                    <a:sysClr val="window" lastClr="FFFFFF"/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 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2">
                          <a:lumMod val="25000"/>
                        </a:schemeClr>
                      </a:solidFill>
                    </a:defRPr>
                  </a:pPr>
                  <a:r>
                    <a:rPr lang="et-EE" sz="900" b="1" i="0" u="none" strike="noStrike" baseline="0">
                      <a:solidFill>
                        <a:schemeClr val="bg2">
                          <a:lumMod val="25000"/>
                        </a:schemeClr>
                      </a:solidFill>
                      <a:latin typeface="Calibri" panose="020F0502020204030204"/>
                    </a:rPr>
                    <a:t>EMÜ 6,9%</a:t>
                  </a:r>
                </a:p>
              </cx:txPr>
              <cx:visibility seriesName="0" categoryName="1" value="1"/>
              <cx:separator> </cx:separato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2">
                          <a:lumMod val="25000"/>
                        </a:schemeClr>
                      </a:solidFill>
                    </a:defRPr>
                  </a:pPr>
                  <a:r>
                    <a:rPr lang="et-EE" sz="900" b="1" i="0" u="none" strike="noStrike" baseline="0">
                      <a:solidFill>
                        <a:schemeClr val="bg2">
                          <a:lumMod val="25000"/>
                        </a:schemeClr>
                      </a:solidFill>
                      <a:latin typeface="Calibri" panose="020F0502020204030204"/>
                    </a:rPr>
                    <a:t>TLÜ 4,3%</a:t>
                  </a:r>
                </a:p>
              </cx:txPr>
              <cx:visibility seriesName="0" categoryName="1" value="1"/>
              <cx:separator> </cx:separato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900"/>
                  </a:pPr>
                  <a:r>
                    <a:rPr lang="et-EE" sz="900" b="1" i="0" u="none" strike="noStrike" baseline="0">
                      <a:solidFill>
                        <a:sysClr val="window" lastClr="FFFFFF"/>
                      </a:solidFill>
                      <a:latin typeface="Calibri" panose="020F0502020204030204"/>
                    </a:rPr>
                    <a:t>Väiksemad asutused 4,2%</a:t>
                  </a:r>
                </a:p>
              </cx:txPr>
              <cx:visibility seriesName="0" categoryName="1" value="1"/>
              <cx:separator> </cx:separato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plotArea>
      <cx:plotAreaRegion>
        <cx:series layoutId="treemap" uniqueId="{C5158806-8D19-44DE-8351-25D0722E9B66}">
          <cx:tx>
            <cx:txData>
              <cx:f>_xlchart.v1.4</cx:f>
              <cx:v>osakaal kogu eelarvest</cx:v>
            </cx:txData>
          </cx:tx>
          <cx:spPr>
            <a:ln w="22225">
              <a:noFill/>
            </a:ln>
          </cx:spPr>
          <cx:dataPt idx="0">
            <cx:spPr>
              <a:solidFill>
                <a:srgbClr val="70AD47">
                  <a:lumMod val="50000"/>
                </a:srgbClr>
              </a:solidFill>
            </cx:spPr>
          </cx:dataPt>
          <cx:dataPt idx="1">
            <cx:spPr>
              <a:solidFill>
                <a:srgbClr val="70AD47">
                  <a:lumMod val="20000"/>
                  <a:lumOff val="80000"/>
                </a:srgbClr>
              </a:solidFill>
            </cx:spPr>
          </cx:dataPt>
          <cx:dataPt idx="3">
            <cx:spPr>
              <a:solidFill>
                <a:srgbClr val="548235"/>
              </a:solidFill>
            </cx:spPr>
          </cx:dataPt>
          <cx:dataPt idx="4">
            <cx:spPr>
              <a:solidFill>
                <a:srgbClr val="A9D18E"/>
              </a:solidFill>
            </cx:spPr>
          </cx:dataPt>
          <cx:dataPt idx="5">
            <cx:spPr>
              <a:solidFill>
                <a:srgbClr val="92D050"/>
              </a:solidFill>
            </cx:spPr>
          </cx:dataPt>
          <cx:dataPt idx="6">
            <cx:spPr>
              <a:solidFill>
                <a:srgbClr val="A5E5B4"/>
              </a:solidFill>
            </cx:spPr>
          </cx:dataPt>
          <cx:dataPt idx="7">
            <cx:spPr>
              <a:pattFill prst="pct40">
                <a:fgClr>
                  <a:srgbClr val="70AD47">
                    <a:lumMod val="75000"/>
                  </a:srgbClr>
                </a:fgClr>
                <a:bgClr>
                  <a:sysClr val="window" lastClr="FFFFFF"/>
                </a:bgClr>
              </a:pattFill>
            </cx:spPr>
          </cx:dataPt>
          <cx:dataPt idx="8">
            <cx:spPr>
              <a:pattFill prst="pct60">
                <a:fgClr>
                  <a:srgbClr val="C5E0B4"/>
                </a:fgClr>
                <a:bgClr>
                  <a:sysClr val="window" lastClr="FFFFFF"/>
                </a:bgClr>
              </a:pattFill>
            </cx:spPr>
          </cx:dataPt>
          <cx:dataPt idx="9">
            <cx:spPr>
              <a:solidFill>
                <a:srgbClr val="C5FF8B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ysClr val="windowText" lastClr="000000"/>
                    </a:solidFill>
                  </a:defRPr>
                </a:pPr>
                <a:endParaRPr lang="et-EE" sz="900" b="1" i="0" u="none" strike="noStrike" baseline="0">
                  <a:solidFill>
                    <a:sysClr val="windowText" lastClr="000000"/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, 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t-EE" sz="900" b="0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Cybernetica, 0,6%</a:t>
                  </a:r>
                </a:p>
              </cx:txP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t-EE" sz="900" b="0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EKM, 0,7%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 w="25400">
      <a:solidFill>
        <a:srgbClr val="FF0000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50.xml"/><Relationship Id="rId4" Type="http://schemas.openxmlformats.org/officeDocument/2006/relationships/chart" Target="../charts/chart5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5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509584</xdr:colOff>
      <xdr:row>9</xdr:row>
      <xdr:rowOff>114300</xdr:rowOff>
    </xdr:from>
    <xdr:to>
      <xdr:col>5</xdr:col>
      <xdr:colOff>78334</xdr:colOff>
      <xdr:row>27</xdr:row>
      <xdr:rowOff>171450</xdr:rowOff>
    </xdr:to>
    <xdr:graphicFrame macro="">
      <xdr:nvGraphicFramePr>
        <xdr:cNvPr id="68" name="Diagramm 67">
          <a:extLst>
            <a:ext uri="{FF2B5EF4-FFF2-40B4-BE49-F238E27FC236}">
              <a16:creationId xmlns:a16="http://schemas.microsoft.com/office/drawing/2014/main" id="{4F924EEE-89E3-4398-8E67-000031BAE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225599</xdr:colOff>
      <xdr:row>1</xdr:row>
      <xdr:rowOff>101247</xdr:rowOff>
    </xdr:from>
    <xdr:to>
      <xdr:col>17</xdr:col>
      <xdr:colOff>270599</xdr:colOff>
      <xdr:row>18</xdr:row>
      <xdr:rowOff>102747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F4FE5D0-E2A5-41CA-9427-0BF2E0211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0.038</cdr:x>
      <cdr:y>0.95163</cdr:y>
    </cdr:from>
    <cdr:to>
      <cdr:x>0.99602</cdr:x>
      <cdr:y>0.98887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FD8F3B-5E0A-8C56-DEC2-BA00AB0385C5}"/>
            </a:ext>
          </a:extLst>
        </cdr:cNvPr>
        <cdr:cNvSpPr txBox="1"/>
      </cdr:nvSpPr>
      <cdr:spPr>
        <a:xfrm xmlns:a="http://schemas.openxmlformats.org/drawingml/2006/main">
          <a:off x="218901" y="3083278"/>
          <a:ext cx="5518150" cy="12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  <cdr:relSizeAnchor xmlns:cdr="http://schemas.openxmlformats.org/drawingml/2006/chartDrawing">
    <cdr:from>
      <cdr:x>0.07108</cdr:x>
      <cdr:y>0.94183</cdr:y>
    </cdr:from>
    <cdr:to>
      <cdr:x>0.98279</cdr:x>
      <cdr:y>0.99867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C803B7D-49EF-7CF9-0D01-50DE48258334}"/>
            </a:ext>
          </a:extLst>
        </cdr:cNvPr>
        <cdr:cNvSpPr txBox="1"/>
      </cdr:nvSpPr>
      <cdr:spPr>
        <a:xfrm xmlns:a="http://schemas.openxmlformats.org/drawingml/2006/main">
          <a:off x="409401" y="3051528"/>
          <a:ext cx="525145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900"/>
            <a:t>*vastaval aastal menetletud taotluste arv (järgmisel aastal alustavateks grantideks)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390524</xdr:colOff>
      <xdr:row>1</xdr:row>
      <xdr:rowOff>109084</xdr:rowOff>
    </xdr:from>
    <xdr:to>
      <xdr:col>19</xdr:col>
      <xdr:colOff>49535</xdr:colOff>
      <xdr:row>17</xdr:row>
      <xdr:rowOff>47625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4A2E719-3B8B-4436-B38D-1E23170B3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</xdr:row>
      <xdr:rowOff>38100</xdr:rowOff>
    </xdr:from>
    <xdr:to>
      <xdr:col>13</xdr:col>
      <xdr:colOff>35474</xdr:colOff>
      <xdr:row>15</xdr:row>
      <xdr:rowOff>39600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7ADEFEA3-BDC9-4BBD-8B21-B3C308FC3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134935</xdr:colOff>
      <xdr:row>1</xdr:row>
      <xdr:rowOff>46037</xdr:rowOff>
    </xdr:from>
    <xdr:to>
      <xdr:col>15</xdr:col>
      <xdr:colOff>379960</xdr:colOff>
      <xdr:row>17</xdr:row>
      <xdr:rowOff>47537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7918612-BEA2-4747-B749-B9431F1E7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85726</xdr:colOff>
      <xdr:row>11</xdr:row>
      <xdr:rowOff>314325</xdr:rowOff>
    </xdr:from>
    <xdr:to>
      <xdr:col>17</xdr:col>
      <xdr:colOff>527326</xdr:colOff>
      <xdr:row>21</xdr:row>
      <xdr:rowOff>95250</xdr:rowOff>
    </xdr:to>
    <xdr:graphicFrame macro="">
      <xdr:nvGraphicFramePr>
        <xdr:cNvPr id="55" name="Diagramm 54">
          <a:extLst>
            <a:ext uri="{FF2B5EF4-FFF2-40B4-BE49-F238E27FC236}">
              <a16:creationId xmlns:a16="http://schemas.microsoft.com/office/drawing/2014/main" id="{E6648384-82EC-4DEE-836C-755D1FD57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180974</xdr:colOff>
      <xdr:row>21</xdr:row>
      <xdr:rowOff>114301</xdr:rowOff>
    </xdr:from>
    <xdr:to>
      <xdr:col>13</xdr:col>
      <xdr:colOff>165374</xdr:colOff>
      <xdr:row>34</xdr:row>
      <xdr:rowOff>76201</xdr:rowOff>
    </xdr:to>
    <xdr:graphicFrame macro="">
      <xdr:nvGraphicFramePr>
        <xdr:cNvPr id="56" name="Diagramm 55">
          <a:extLst>
            <a:ext uri="{FF2B5EF4-FFF2-40B4-BE49-F238E27FC236}">
              <a16:creationId xmlns:a16="http://schemas.microsoft.com/office/drawing/2014/main" id="{5AC55002-AFD7-40A7-A94B-DDD21EADA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304801</xdr:colOff>
      <xdr:row>1</xdr:row>
      <xdr:rowOff>114301</xdr:rowOff>
    </xdr:from>
    <xdr:to>
      <xdr:col>18</xdr:col>
      <xdr:colOff>136801</xdr:colOff>
      <xdr:row>11</xdr:row>
      <xdr:rowOff>266701</xdr:rowOff>
    </xdr:to>
    <xdr:graphicFrame macro="">
      <xdr:nvGraphicFramePr>
        <xdr:cNvPr id="57" name="Diagramm 56">
          <a:extLst>
            <a:ext uri="{FF2B5EF4-FFF2-40B4-BE49-F238E27FC236}">
              <a16:creationId xmlns:a16="http://schemas.microsoft.com/office/drawing/2014/main" id="{60C7162D-F025-4044-8A18-ECFF68964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11</xdr:row>
      <xdr:rowOff>314325</xdr:rowOff>
    </xdr:from>
    <xdr:to>
      <xdr:col>13</xdr:col>
      <xdr:colOff>165375</xdr:colOff>
      <xdr:row>21</xdr:row>
      <xdr:rowOff>95250</xdr:rowOff>
    </xdr:to>
    <xdr:graphicFrame macro="">
      <xdr:nvGraphicFramePr>
        <xdr:cNvPr id="58" name="Diagramm 57">
          <a:extLst>
            <a:ext uri="{FF2B5EF4-FFF2-40B4-BE49-F238E27FC236}">
              <a16:creationId xmlns:a16="http://schemas.microsoft.com/office/drawing/2014/main" id="{5F508522-CBB5-4B6D-9C60-EF2024993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180975</xdr:colOff>
      <xdr:row>1</xdr:row>
      <xdr:rowOff>123825</xdr:rowOff>
    </xdr:from>
    <xdr:to>
      <xdr:col>13</xdr:col>
      <xdr:colOff>165375</xdr:colOff>
      <xdr:row>11</xdr:row>
      <xdr:rowOff>285750</xdr:rowOff>
    </xdr:to>
    <xdr:graphicFrame macro="">
      <xdr:nvGraphicFramePr>
        <xdr:cNvPr id="59" name="Diagramm 58">
          <a:extLst>
            <a:ext uri="{FF2B5EF4-FFF2-40B4-BE49-F238E27FC236}">
              <a16:creationId xmlns:a16="http://schemas.microsoft.com/office/drawing/2014/main" id="{6F09A707-E1AB-4616-889A-9E65C8802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85723</xdr:colOff>
      <xdr:row>21</xdr:row>
      <xdr:rowOff>123825</xdr:rowOff>
    </xdr:from>
    <xdr:to>
      <xdr:col>17</xdr:col>
      <xdr:colOff>527323</xdr:colOff>
      <xdr:row>34</xdr:row>
      <xdr:rowOff>76200</xdr:rowOff>
    </xdr:to>
    <xdr:graphicFrame macro="">
      <xdr:nvGraphicFramePr>
        <xdr:cNvPr id="60" name="Diagramm 59">
          <a:extLst>
            <a:ext uri="{FF2B5EF4-FFF2-40B4-BE49-F238E27FC236}">
              <a16:creationId xmlns:a16="http://schemas.microsoft.com/office/drawing/2014/main" id="{143F4E77-FBA9-474C-8835-6A1C1855F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234773</xdr:colOff>
      <xdr:row>0</xdr:row>
      <xdr:rowOff>0</xdr:rowOff>
    </xdr:from>
    <xdr:to>
      <xdr:col>18</xdr:col>
      <xdr:colOff>316058</xdr:colOff>
      <xdr:row>0</xdr:row>
      <xdr:rowOff>4675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EBFA93D-9813-46B1-89C8-367E6FA06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593724</xdr:colOff>
      <xdr:row>12</xdr:row>
      <xdr:rowOff>107948</xdr:rowOff>
    </xdr:from>
    <xdr:to>
      <xdr:col>21</xdr:col>
      <xdr:colOff>209550</xdr:colOff>
      <xdr:row>25</xdr:row>
      <xdr:rowOff>133349</xdr:rowOff>
    </xdr:to>
    <xdr:graphicFrame macro="">
      <xdr:nvGraphicFramePr>
        <xdr:cNvPr id="48" name="Diagramm 47">
          <a:extLst>
            <a:ext uri="{FF2B5EF4-FFF2-40B4-BE49-F238E27FC236}">
              <a16:creationId xmlns:a16="http://schemas.microsoft.com/office/drawing/2014/main" id="{D14D50C8-F916-4A7B-B5B4-524C997C1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82549</xdr:colOff>
      <xdr:row>37</xdr:row>
      <xdr:rowOff>139699</xdr:rowOff>
    </xdr:from>
    <xdr:to>
      <xdr:col>14</xdr:col>
      <xdr:colOff>428624</xdr:colOff>
      <xdr:row>50</xdr:row>
      <xdr:rowOff>152400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C5EB5E3E-0BC9-4A5D-912D-0B72B46F0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1</xdr:row>
      <xdr:rowOff>133349</xdr:rowOff>
    </xdr:from>
    <xdr:to>
      <xdr:col>14</xdr:col>
      <xdr:colOff>581025</xdr:colOff>
      <xdr:row>12</xdr:row>
      <xdr:rowOff>161925</xdr:rowOff>
    </xdr:to>
    <xdr:graphicFrame macro="">
      <xdr:nvGraphicFramePr>
        <xdr:cNvPr id="50" name="Diagramm 49">
          <a:extLst>
            <a:ext uri="{FF2B5EF4-FFF2-40B4-BE49-F238E27FC236}">
              <a16:creationId xmlns:a16="http://schemas.microsoft.com/office/drawing/2014/main" id="{653DCAD2-892F-49F3-A72C-EB9018E38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600075</xdr:colOff>
      <xdr:row>1</xdr:row>
      <xdr:rowOff>76198</xdr:rowOff>
    </xdr:from>
    <xdr:to>
      <xdr:col>21</xdr:col>
      <xdr:colOff>200025</xdr:colOff>
      <xdr:row>12</xdr:row>
      <xdr:rowOff>114299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D139CCA1-2767-4F00-9312-5A613D282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123824</xdr:colOff>
      <xdr:row>25</xdr:row>
      <xdr:rowOff>63498</xdr:rowOff>
    </xdr:from>
    <xdr:to>
      <xdr:col>14</xdr:col>
      <xdr:colOff>495299</xdr:colOff>
      <xdr:row>37</xdr:row>
      <xdr:rowOff>95249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7AA1BCB8-DD3C-4358-A0A3-DA89C3AF2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561974</xdr:colOff>
      <xdr:row>37</xdr:row>
      <xdr:rowOff>133349</xdr:rowOff>
    </xdr:from>
    <xdr:to>
      <xdr:col>21</xdr:col>
      <xdr:colOff>152399</xdr:colOff>
      <xdr:row>50</xdr:row>
      <xdr:rowOff>152400</xdr:rowOff>
    </xdr:to>
    <xdr:graphicFrame macro="">
      <xdr:nvGraphicFramePr>
        <xdr:cNvPr id="53" name="Diagramm 52">
          <a:extLst>
            <a:ext uri="{FF2B5EF4-FFF2-40B4-BE49-F238E27FC236}">
              <a16:creationId xmlns:a16="http://schemas.microsoft.com/office/drawing/2014/main" id="{A48C9F46-6CC8-4DCD-928E-9D2787DB0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171450</xdr:colOff>
      <xdr:row>12</xdr:row>
      <xdr:rowOff>114299</xdr:rowOff>
    </xdr:from>
    <xdr:to>
      <xdr:col>14</xdr:col>
      <xdr:colOff>533400</xdr:colOff>
      <xdr:row>24</xdr:row>
      <xdr:rowOff>142874</xdr:rowOff>
    </xdr:to>
    <xdr:graphicFrame macro="">
      <xdr:nvGraphicFramePr>
        <xdr:cNvPr id="54" name="Diagramm 53">
          <a:extLst>
            <a:ext uri="{FF2B5EF4-FFF2-40B4-BE49-F238E27FC236}">
              <a16:creationId xmlns:a16="http://schemas.microsoft.com/office/drawing/2014/main" id="{9C3C0F7B-6CC2-4AFE-B8E2-1082B8B70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11</xdr:row>
      <xdr:rowOff>0</xdr:rowOff>
    </xdr:from>
    <xdr:to>
      <xdr:col>9</xdr:col>
      <xdr:colOff>114300</xdr:colOff>
      <xdr:row>11</xdr:row>
      <xdr:rowOff>19050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837CA338-CC02-49CB-B3E1-F6CA31A56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161924</xdr:colOff>
      <xdr:row>0</xdr:row>
      <xdr:rowOff>146051</xdr:rowOff>
    </xdr:from>
    <xdr:to>
      <xdr:col>13</xdr:col>
      <xdr:colOff>165649</xdr:colOff>
      <xdr:row>13</xdr:row>
      <xdr:rowOff>171451</xdr:rowOff>
    </xdr:to>
    <xdr:graphicFrame macro="">
      <xdr:nvGraphicFramePr>
        <xdr:cNvPr id="45" name="Diagramm 44">
          <a:extLst>
            <a:ext uri="{FF2B5EF4-FFF2-40B4-BE49-F238E27FC236}">
              <a16:creationId xmlns:a16="http://schemas.microsoft.com/office/drawing/2014/main" id="{9908896A-8AB0-4A8D-B0BE-CDEA6D56D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</xdr:row>
      <xdr:rowOff>19049</xdr:rowOff>
    </xdr:from>
    <xdr:to>
      <xdr:col>15</xdr:col>
      <xdr:colOff>123823</xdr:colOff>
      <xdr:row>16</xdr:row>
      <xdr:rowOff>114300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F1FD8F6C-85E4-43F6-9C9A-98EEEE6DE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214312</xdr:colOff>
      <xdr:row>7</xdr:row>
      <xdr:rowOff>90488</xdr:rowOff>
    </xdr:from>
    <xdr:to>
      <xdr:col>24</xdr:col>
      <xdr:colOff>519112</xdr:colOff>
      <xdr:row>18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669AED0E-4526-43AC-83A7-5D42BF9DF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219074</xdr:colOff>
      <xdr:row>18</xdr:row>
      <xdr:rowOff>47625</xdr:rowOff>
    </xdr:from>
    <xdr:to>
      <xdr:col>24</xdr:col>
      <xdr:colOff>504825</xdr:colOff>
      <xdr:row>25</xdr:row>
      <xdr:rowOff>19051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2705245-7C6C-4723-8981-E3CC35DA0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209550</xdr:colOff>
      <xdr:row>2</xdr:row>
      <xdr:rowOff>0</xdr:rowOff>
    </xdr:from>
    <xdr:to>
      <xdr:col>24</xdr:col>
      <xdr:colOff>514350</xdr:colOff>
      <xdr:row>7</xdr:row>
      <xdr:rowOff>57150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D4FE157D-68EF-45B7-85DD-078ED69FA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333375</xdr:colOff>
      <xdr:row>12</xdr:row>
      <xdr:rowOff>76201</xdr:rowOff>
    </xdr:from>
    <xdr:to>
      <xdr:col>12</xdr:col>
      <xdr:colOff>342899</xdr:colOff>
      <xdr:row>48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B8BABC9-4626-4EC6-B1FC-F491C5B83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209550</xdr:colOff>
      <xdr:row>19</xdr:row>
      <xdr:rowOff>133350</xdr:rowOff>
    </xdr:from>
    <xdr:to>
      <xdr:col>12</xdr:col>
      <xdr:colOff>371475</xdr:colOff>
      <xdr:row>20</xdr:row>
      <xdr:rowOff>114300</xdr:rowOff>
    </xdr:to>
    <xdr:sp macro="" textlink="">
      <xdr:nvSpPr>
        <xdr:cNvPr id="6" name="Ristkülik 5">
          <a:extLst>
            <a:ext uri="{FF2B5EF4-FFF2-40B4-BE49-F238E27FC236}">
              <a16:creationId xmlns:a16="http://schemas.microsoft.com/office/drawing/2014/main" id="{F3A37F16-0D28-49FB-9AB9-562C1A5AECB9}"/>
            </a:ext>
          </a:extLst>
        </xdr:cNvPr>
        <xdr:cNvSpPr/>
      </xdr:nvSpPr>
      <xdr:spPr>
        <a:xfrm>
          <a:off x="6029325" y="3752850"/>
          <a:ext cx="4429125" cy="171450"/>
        </a:xfrm>
        <a:prstGeom prst="rect">
          <a:avLst/>
        </a:prstGeom>
        <a:solidFill>
          <a:schemeClr val="bg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>
    <xdr:from>
      <xdr:col>5</xdr:col>
      <xdr:colOff>22225</xdr:colOff>
      <xdr:row>17</xdr:row>
      <xdr:rowOff>38100</xdr:rowOff>
    </xdr:from>
    <xdr:to>
      <xdr:col>11</xdr:col>
      <xdr:colOff>180975</xdr:colOff>
      <xdr:row>18</xdr:row>
      <xdr:rowOff>38100</xdr:rowOff>
    </xdr:to>
    <xdr:sp macro="" textlink="">
      <xdr:nvSpPr>
        <xdr:cNvPr id="10" name="Ristkülik 9">
          <a:extLst>
            <a:ext uri="{FF2B5EF4-FFF2-40B4-BE49-F238E27FC236}">
              <a16:creationId xmlns:a16="http://schemas.microsoft.com/office/drawing/2014/main" id="{DB724F76-EA63-4D3B-9426-4FD3EB0056AE}"/>
            </a:ext>
          </a:extLst>
        </xdr:cNvPr>
        <xdr:cNvSpPr/>
      </xdr:nvSpPr>
      <xdr:spPr>
        <a:xfrm>
          <a:off x="5842000" y="3276600"/>
          <a:ext cx="3816350" cy="190500"/>
        </a:xfrm>
        <a:prstGeom prst="rect">
          <a:avLst/>
        </a:prstGeom>
        <a:solidFill>
          <a:schemeClr val="bg1">
            <a:alpha val="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>
            <a:solidFill>
              <a:srgbClr val="00B050"/>
            </a:solidFill>
          </a:endParaRPr>
        </a:p>
      </xdr:txBody>
    </xdr:sp>
    <xdr:clientData/>
  </xdr:twoCellAnchor>
  <xdr:twoCellAnchor>
    <xdr:from>
      <xdr:col>5</xdr:col>
      <xdr:colOff>209550</xdr:colOff>
      <xdr:row>28</xdr:row>
      <xdr:rowOff>142875</xdr:rowOff>
    </xdr:from>
    <xdr:to>
      <xdr:col>11</xdr:col>
      <xdr:colOff>428625</xdr:colOff>
      <xdr:row>29</xdr:row>
      <xdr:rowOff>123825</xdr:rowOff>
    </xdr:to>
    <xdr:sp macro="" textlink="">
      <xdr:nvSpPr>
        <xdr:cNvPr id="12" name="Ristkülik 11">
          <a:extLst>
            <a:ext uri="{FF2B5EF4-FFF2-40B4-BE49-F238E27FC236}">
              <a16:creationId xmlns:a16="http://schemas.microsoft.com/office/drawing/2014/main" id="{51A8979A-38DA-479F-8B8E-32CDDF4AD023}"/>
            </a:ext>
          </a:extLst>
        </xdr:cNvPr>
        <xdr:cNvSpPr/>
      </xdr:nvSpPr>
      <xdr:spPr>
        <a:xfrm>
          <a:off x="6029325" y="5476875"/>
          <a:ext cx="3876675" cy="171450"/>
        </a:xfrm>
        <a:prstGeom prst="rect">
          <a:avLst/>
        </a:prstGeom>
        <a:solidFill>
          <a:schemeClr val="bg1">
            <a:alpha val="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277811</xdr:colOff>
      <xdr:row>8</xdr:row>
      <xdr:rowOff>180975</xdr:rowOff>
    </xdr:from>
    <xdr:to>
      <xdr:col>8</xdr:col>
      <xdr:colOff>151361</xdr:colOff>
      <xdr:row>25</xdr:row>
      <xdr:rowOff>182475</xdr:rowOff>
    </xdr:to>
    <xdr:graphicFrame macro="">
      <xdr:nvGraphicFramePr>
        <xdr:cNvPr id="61" name="Diagramm 60">
          <a:extLst>
            <a:ext uri="{FF2B5EF4-FFF2-40B4-BE49-F238E27FC236}">
              <a16:creationId xmlns:a16="http://schemas.microsoft.com/office/drawing/2014/main" id="{64F9D6CE-6D87-4F04-B053-3821A4A30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0.88508</cdr:x>
      <cdr:y>0.03908</cdr:y>
    </cdr:from>
    <cdr:to>
      <cdr:x>0.92868</cdr:x>
      <cdr:y>0.09369</cdr:y>
    </cdr:to>
    <cdr:pic>
      <cdr:nvPicPr>
        <cdr:cNvPr id="3" name="Pilt 2">
          <a:extLst xmlns:a="http://schemas.openxmlformats.org/drawingml/2006/main">
            <a:ext uri="{FF2B5EF4-FFF2-40B4-BE49-F238E27FC236}">
              <a16:creationId xmlns:a16="http://schemas.microsoft.com/office/drawing/2014/main" id="{260D12FC-A338-4620-B107-3BDB2A2D008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7028921">
          <a:off x="5348388" y="325336"/>
          <a:ext cx="377138" cy="2662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0.94748</cdr:x>
      <cdr:y>0.05425</cdr:y>
    </cdr:from>
    <cdr:to>
      <cdr:x>0.99739</cdr:x>
      <cdr:y>0.08597</cdr:y>
    </cdr:to>
    <cdr:pic>
      <cdr:nvPicPr>
        <cdr:cNvPr id="4" name="Pilt 3">
          <a:extLst xmlns:a="http://schemas.openxmlformats.org/drawingml/2006/main">
            <a:ext uri="{FF2B5EF4-FFF2-40B4-BE49-F238E27FC236}">
              <a16:creationId xmlns:a16="http://schemas.microsoft.com/office/drawing/2014/main" id="{7F9501A0-0CF9-4B08-AD65-9439555B45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784850" y="374650"/>
          <a:ext cx="304762" cy="2190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0.86479</cdr:x>
      <cdr:y>0.18943</cdr:y>
    </cdr:from>
    <cdr:to>
      <cdr:x>0.90722</cdr:x>
      <cdr:y>0.23807</cdr:y>
    </cdr:to>
    <cdr:pic>
      <cdr:nvPicPr>
        <cdr:cNvPr id="6" name="Pilt 5">
          <a:extLst xmlns:a="http://schemas.openxmlformats.org/drawingml/2006/main">
            <a:ext uri="{FF2B5EF4-FFF2-40B4-BE49-F238E27FC236}">
              <a16:creationId xmlns:a16="http://schemas.microsoft.com/office/drawing/2014/main" id="{BCA9909C-F476-4B2C-BD0C-62652C3EE1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 rot="17738783">
          <a:off x="5241578" y="1346546"/>
          <a:ext cx="335906" cy="259012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557211</xdr:colOff>
      <xdr:row>1</xdr:row>
      <xdr:rowOff>528637</xdr:rowOff>
    </xdr:from>
    <xdr:to>
      <xdr:col>15</xdr:col>
      <xdr:colOff>447674</xdr:colOff>
      <xdr:row>13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1AFB97-5D69-4755-9C3A-92C28A319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1</xdr:row>
      <xdr:rowOff>61912</xdr:rowOff>
    </xdr:from>
    <xdr:to>
      <xdr:col>13</xdr:col>
      <xdr:colOff>345037</xdr:colOff>
      <xdr:row>17</xdr:row>
      <xdr:rowOff>63412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6978FCCA-61C6-4C9F-B92D-3F14971DA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9525</xdr:rowOff>
    </xdr:from>
    <xdr:to>
      <xdr:col>15</xdr:col>
      <xdr:colOff>104774</xdr:colOff>
      <xdr:row>16</xdr:row>
      <xdr:rowOff>95250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F501305-2ED3-4854-B8CA-FBC83CBE7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366711</xdr:colOff>
      <xdr:row>0</xdr:row>
      <xdr:rowOff>0</xdr:rowOff>
    </xdr:from>
    <xdr:to>
      <xdr:col>15</xdr:col>
      <xdr:colOff>257175</xdr:colOff>
      <xdr:row>17</xdr:row>
      <xdr:rowOff>100013</xdr:rowOff>
    </xdr:to>
    <xdr:graphicFrame macro="">
      <xdr:nvGraphicFramePr>
        <xdr:cNvPr id="82" name="Diagramm 81">
          <a:extLst>
            <a:ext uri="{FF2B5EF4-FFF2-40B4-BE49-F238E27FC236}">
              <a16:creationId xmlns:a16="http://schemas.microsoft.com/office/drawing/2014/main" id="{8FA34631-66C8-4482-A8B4-B93FC8631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261937</xdr:colOff>
      <xdr:row>0</xdr:row>
      <xdr:rowOff>114298</xdr:rowOff>
    </xdr:from>
    <xdr:to>
      <xdr:col>19</xdr:col>
      <xdr:colOff>408537</xdr:colOff>
      <xdr:row>18</xdr:row>
      <xdr:rowOff>28575</xdr:rowOff>
    </xdr:to>
    <xdr:grpSp>
      <xdr:nvGrpSpPr>
        <xdr:cNvPr id="36" name="Rühm 35">
          <a:extLst>
            <a:ext uri="{FF2B5EF4-FFF2-40B4-BE49-F238E27FC236}">
              <a16:creationId xmlns:a16="http://schemas.microsoft.com/office/drawing/2014/main" id="{CDD3AF2D-1113-4AFE-A4BC-FEAEBD21A6A7}"/>
            </a:ext>
          </a:extLst>
        </xdr:cNvPr>
        <xdr:cNvGrpSpPr/>
      </xdr:nvGrpSpPr>
      <xdr:grpSpPr>
        <a:xfrm>
          <a:off x="7834312" y="114298"/>
          <a:ext cx="5823500" cy="3343277"/>
          <a:chOff x="10682910" y="126528829"/>
          <a:chExt cx="5760000" cy="3240000"/>
        </a:xfrm>
      </xdr:grpSpPr>
      <xdr:graphicFrame macro="">
        <xdr:nvGraphicFramePr>
          <xdr:cNvPr id="37" name="Diagramm 36">
            <a:extLst>
              <a:ext uri="{FF2B5EF4-FFF2-40B4-BE49-F238E27FC236}">
                <a16:creationId xmlns:a16="http://schemas.microsoft.com/office/drawing/2014/main" id="{AEF04FBC-CE66-71AE-6D73-236657F30E53}"/>
              </a:ext>
            </a:extLst>
          </xdr:cNvPr>
          <xdr:cNvGraphicFramePr/>
        </xdr:nvGraphicFramePr>
        <xdr:xfrm>
          <a:off x="10682910" y="126528829"/>
          <a:ext cx="576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8" name="Pilt 37">
            <a:extLst>
              <a:ext uri="{FF2B5EF4-FFF2-40B4-BE49-F238E27FC236}">
                <a16:creationId xmlns:a16="http://schemas.microsoft.com/office/drawing/2014/main" id="{E457E3E3-4C82-0753-C5CF-162528F392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2196214" y="126744730"/>
            <a:ext cx="517461" cy="196825"/>
          </a:xfrm>
          <a:prstGeom prst="rect">
            <a:avLst/>
          </a:prstGeom>
        </xdr:spPr>
      </xdr:pic>
      <xdr:pic>
        <xdr:nvPicPr>
          <xdr:cNvPr id="39" name="Pilt 38">
            <a:extLst>
              <a:ext uri="{FF2B5EF4-FFF2-40B4-BE49-F238E27FC236}">
                <a16:creationId xmlns:a16="http://schemas.microsoft.com/office/drawing/2014/main" id="{36AE9FCC-AE58-A47E-1A87-6A79AE671B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4936134" y="126733004"/>
            <a:ext cx="536508" cy="206349"/>
          </a:xfrm>
          <a:prstGeom prst="rect">
            <a:avLst/>
          </a:prstGeom>
        </xdr:spPr>
      </xdr:pic>
    </xdr:grpSp>
    <xdr:clientData/>
  </xdr:twoCellAnchor>
  <xdr:twoCellAnchor>
    <xdr:from>
      <xdr:col>19</xdr:col>
      <xdr:colOff>504825</xdr:colOff>
      <xdr:row>0</xdr:row>
      <xdr:rowOff>123823</xdr:rowOff>
    </xdr:from>
    <xdr:to>
      <xdr:col>28</xdr:col>
      <xdr:colOff>429175</xdr:colOff>
      <xdr:row>18</xdr:row>
      <xdr:rowOff>38100</xdr:rowOff>
    </xdr:to>
    <xdr:graphicFrame macro="">
      <xdr:nvGraphicFramePr>
        <xdr:cNvPr id="40" name="Diagramm 39">
          <a:extLst>
            <a:ext uri="{FF2B5EF4-FFF2-40B4-BE49-F238E27FC236}">
              <a16:creationId xmlns:a16="http://schemas.microsoft.com/office/drawing/2014/main" id="{51293C06-898D-4E9E-B833-514272FE1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0.20725</cdr:x>
      <cdr:y>0.0698</cdr:y>
    </cdr:from>
    <cdr:to>
      <cdr:x>0.77457</cdr:x>
      <cdr:y>0.14386</cdr:y>
    </cdr:to>
    <cdr:grpSp>
      <cdr:nvGrpSpPr>
        <cdr:cNvPr id="4" name="Rühm 3">
          <a:extLst xmlns:a="http://schemas.openxmlformats.org/drawingml/2006/main">
            <a:ext uri="{FF2B5EF4-FFF2-40B4-BE49-F238E27FC236}">
              <a16:creationId xmlns:a16="http://schemas.microsoft.com/office/drawing/2014/main" id="{85C5503D-56A6-4CC8-29F9-3F67516F1B4B}"/>
            </a:ext>
          </a:extLst>
        </cdr:cNvPr>
        <cdr:cNvGrpSpPr/>
      </cdr:nvGrpSpPr>
      <cdr:grpSpPr>
        <a:xfrm xmlns:a="http://schemas.openxmlformats.org/drawingml/2006/main">
          <a:off x="1160859" y="233361"/>
          <a:ext cx="3177701" cy="247603"/>
          <a:chOff x="1193735" y="230921"/>
          <a:chExt cx="3267746" cy="245039"/>
        </a:xfrm>
      </cdr:grpSpPr>
      <cdr:pic>
        <cdr:nvPicPr>
          <cdr:cNvPr id="2" name="Pilt 1">
            <a:extLst xmlns:a="http://schemas.openxmlformats.org/drawingml/2006/main">
              <a:ext uri="{FF2B5EF4-FFF2-40B4-BE49-F238E27FC236}">
                <a16:creationId xmlns:a16="http://schemas.microsoft.com/office/drawing/2014/main" id="{9B4FDEB2-C9AE-6113-9DDD-E27AD08CECF7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1193735" y="230921"/>
            <a:ext cx="523987" cy="211139"/>
          </a:xfrm>
          <a:prstGeom xmlns:a="http://schemas.openxmlformats.org/drawingml/2006/main" prst="rect">
            <a:avLst/>
          </a:prstGeom>
        </cdr:spPr>
      </cdr:pic>
      <cdr:pic>
        <cdr:nvPicPr>
          <cdr:cNvPr id="3" name="Pilt 2">
            <a:extLst xmlns:a="http://schemas.openxmlformats.org/drawingml/2006/main">
              <a:ext uri="{FF2B5EF4-FFF2-40B4-BE49-F238E27FC236}">
                <a16:creationId xmlns:a16="http://schemas.microsoft.com/office/drawing/2014/main" id="{9DA3C253-3819-FA29-3245-042C41F01BED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918082" y="254764"/>
            <a:ext cx="543399" cy="221196"/>
          </a:xfrm>
          <a:prstGeom xmlns:a="http://schemas.openxmlformats.org/drawingml/2006/main" prst="rect">
            <a:avLst/>
          </a:prstGeom>
        </cdr:spPr>
      </cdr:pic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</xdr:colOff>
      <xdr:row>1</xdr:row>
      <xdr:rowOff>157162</xdr:rowOff>
    </xdr:from>
    <xdr:to>
      <xdr:col>15</xdr:col>
      <xdr:colOff>9525</xdr:colOff>
      <xdr:row>19</xdr:row>
      <xdr:rowOff>114300</xdr:rowOff>
    </xdr:to>
    <xdr:graphicFrame macro="">
      <xdr:nvGraphicFramePr>
        <xdr:cNvPr id="79" name="Diagramm 78">
          <a:extLst>
            <a:ext uri="{FF2B5EF4-FFF2-40B4-BE49-F238E27FC236}">
              <a16:creationId xmlns:a16="http://schemas.microsoft.com/office/drawing/2014/main" id="{030F6894-3C0A-4218-A436-43823B86A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28</xdr:row>
      <xdr:rowOff>140277</xdr:rowOff>
    </xdr:from>
    <xdr:to>
      <xdr:col>19</xdr:col>
      <xdr:colOff>245025</xdr:colOff>
      <xdr:row>45</xdr:row>
      <xdr:rowOff>141777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0E11F8C-55ED-4505-8388-5C0F423DB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28</xdr:row>
      <xdr:rowOff>109537</xdr:rowOff>
    </xdr:from>
    <xdr:to>
      <xdr:col>9</xdr:col>
      <xdr:colOff>483150</xdr:colOff>
      <xdr:row>45</xdr:row>
      <xdr:rowOff>111037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9C1BD234-4BC8-44ED-9757-CED75FFF3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14286</xdr:rowOff>
    </xdr:from>
    <xdr:to>
      <xdr:col>15</xdr:col>
      <xdr:colOff>95250</xdr:colOff>
      <xdr:row>23</xdr:row>
      <xdr:rowOff>47625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D1B9B6F-7332-2BAF-9748-D77DAF228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642937</xdr:colOff>
      <xdr:row>1</xdr:row>
      <xdr:rowOff>119062</xdr:rowOff>
    </xdr:from>
    <xdr:to>
      <xdr:col>17</xdr:col>
      <xdr:colOff>259312</xdr:colOff>
      <xdr:row>18</xdr:row>
      <xdr:rowOff>120562</xdr:rowOff>
    </xdr:to>
    <xdr:graphicFrame macro="">
      <xdr:nvGraphicFramePr>
        <xdr:cNvPr id="62" name="Diagramm 61">
          <a:extLst>
            <a:ext uri="{FF2B5EF4-FFF2-40B4-BE49-F238E27FC236}">
              <a16:creationId xmlns:a16="http://schemas.microsoft.com/office/drawing/2014/main" id="{D8A369F4-8157-42B6-8BA2-D5760DB7E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0</xdr:row>
      <xdr:rowOff>161925</xdr:rowOff>
    </xdr:from>
    <xdr:to>
      <xdr:col>15</xdr:col>
      <xdr:colOff>552449</xdr:colOff>
      <xdr:row>14</xdr:row>
      <xdr:rowOff>66674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BBB27679-94AB-4E57-BFFC-BA16F42FB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0</xdr:row>
      <xdr:rowOff>157161</xdr:rowOff>
    </xdr:from>
    <xdr:to>
      <xdr:col>16</xdr:col>
      <xdr:colOff>286299</xdr:colOff>
      <xdr:row>18</xdr:row>
      <xdr:rowOff>92075</xdr:rowOff>
    </xdr:to>
    <xdr:grpSp>
      <xdr:nvGrpSpPr>
        <xdr:cNvPr id="86" name="Rühm 85">
          <a:extLst>
            <a:ext uri="{FF2B5EF4-FFF2-40B4-BE49-F238E27FC236}">
              <a16:creationId xmlns:a16="http://schemas.microsoft.com/office/drawing/2014/main" id="{B0795C72-5AEF-9E62-7B4B-784D867D06DF}"/>
            </a:ext>
          </a:extLst>
        </xdr:cNvPr>
        <xdr:cNvGrpSpPr/>
      </xdr:nvGrpSpPr>
      <xdr:grpSpPr>
        <a:xfrm>
          <a:off x="5848349" y="157161"/>
          <a:ext cx="6077500" cy="3821114"/>
          <a:chOff x="5854694" y="243867"/>
          <a:chExt cx="6074325" cy="3624264"/>
        </a:xfrm>
      </xdr:grpSpPr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C186EB99-0C40-4836-88F7-F8FBF225D94C}"/>
              </a:ext>
            </a:extLst>
          </xdr:cNvPr>
          <xdr:cNvGraphicFramePr>
            <a:graphicFrameLocks/>
          </xdr:cNvGraphicFramePr>
        </xdr:nvGraphicFramePr>
        <xdr:xfrm>
          <a:off x="5854694" y="243867"/>
          <a:ext cx="6074325" cy="3624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69" name="Pilt 68">
            <a:extLst>
              <a:ext uri="{FF2B5EF4-FFF2-40B4-BE49-F238E27FC236}">
                <a16:creationId xmlns:a16="http://schemas.microsoft.com/office/drawing/2014/main" id="{8393FC07-837A-4CF7-BB92-FCFF07ED7E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19553432">
            <a:off x="6052620" y="1083114"/>
            <a:ext cx="302665" cy="178063"/>
          </a:xfrm>
          <a:prstGeom prst="rect">
            <a:avLst/>
          </a:prstGeom>
        </xdr:spPr>
      </xdr:pic>
      <xdr:pic>
        <xdr:nvPicPr>
          <xdr:cNvPr id="70" name="Pilt 69">
            <a:extLst>
              <a:ext uri="{FF2B5EF4-FFF2-40B4-BE49-F238E27FC236}">
                <a16:creationId xmlns:a16="http://schemas.microsoft.com/office/drawing/2014/main" id="{D1AE8B92-977E-4C2C-AC37-E0282F2856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19553432">
            <a:off x="9248776" y="1009649"/>
            <a:ext cx="302665" cy="178063"/>
          </a:xfrm>
          <a:prstGeom prst="rect">
            <a:avLst/>
          </a:prstGeom>
        </xdr:spPr>
      </xdr:pic>
      <xdr:pic>
        <xdr:nvPicPr>
          <xdr:cNvPr id="71" name="Pilt 70">
            <a:extLst>
              <a:ext uri="{FF2B5EF4-FFF2-40B4-BE49-F238E27FC236}">
                <a16:creationId xmlns:a16="http://schemas.microsoft.com/office/drawing/2014/main" id="{D00748BC-398C-4B68-B2E2-CA87FDB1AF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38850" y="485775"/>
            <a:ext cx="333333" cy="549207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752474</xdr:colOff>
      <xdr:row>0</xdr:row>
      <xdr:rowOff>187325</xdr:rowOff>
    </xdr:from>
    <xdr:to>
      <xdr:col>16</xdr:col>
      <xdr:colOff>168824</xdr:colOff>
      <xdr:row>14</xdr:row>
      <xdr:rowOff>188825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E818E8D-7A00-448E-BBE9-FEA9B280A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0</xdr:colOff>
      <xdr:row>14</xdr:row>
      <xdr:rowOff>0</xdr:rowOff>
    </xdr:from>
    <xdr:to>
      <xdr:col>53</xdr:col>
      <xdr:colOff>365125</xdr:colOff>
      <xdr:row>16</xdr:row>
      <xdr:rowOff>76200</xdr:rowOff>
    </xdr:to>
    <xdr:sp macro="" textlink="">
      <xdr:nvSpPr>
        <xdr:cNvPr id="6" name="Ristkülik 5">
          <a:extLst>
            <a:ext uri="{FF2B5EF4-FFF2-40B4-BE49-F238E27FC236}">
              <a16:creationId xmlns:a16="http://schemas.microsoft.com/office/drawing/2014/main" id="{FD713E17-978A-4AB8-AC86-3DB51B5B79E0}"/>
            </a:ext>
          </a:extLst>
        </xdr:cNvPr>
        <xdr:cNvSpPr/>
      </xdr:nvSpPr>
      <xdr:spPr>
        <a:xfrm>
          <a:off x="25841325" y="9420225"/>
          <a:ext cx="8899525" cy="457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>
    <xdr:from>
      <xdr:col>12</xdr:col>
      <xdr:colOff>535164</xdr:colOff>
      <xdr:row>28</xdr:row>
      <xdr:rowOff>114655</xdr:rowOff>
    </xdr:from>
    <xdr:to>
      <xdr:col>19</xdr:col>
      <xdr:colOff>342900</xdr:colOff>
      <xdr:row>42</xdr:row>
      <xdr:rowOff>85725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F279010-1F66-497B-B2D9-159604CFA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267760</xdr:colOff>
      <xdr:row>56</xdr:row>
      <xdr:rowOff>118886</xdr:rowOff>
    </xdr:from>
    <xdr:to>
      <xdr:col>12</xdr:col>
      <xdr:colOff>628650</xdr:colOff>
      <xdr:row>69</xdr:row>
      <xdr:rowOff>180975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419FBF77-E432-4ABC-84E0-582A2DB5A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227189</xdr:colOff>
      <xdr:row>14</xdr:row>
      <xdr:rowOff>188736</xdr:rowOff>
    </xdr:from>
    <xdr:to>
      <xdr:col>12</xdr:col>
      <xdr:colOff>571500</xdr:colOff>
      <xdr:row>28</xdr:row>
      <xdr:rowOff>161925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3347D54-E347-49CA-B093-036D59D49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570089</xdr:colOff>
      <xdr:row>15</xdr:row>
      <xdr:rowOff>17285</xdr:rowOff>
    </xdr:from>
    <xdr:to>
      <xdr:col>19</xdr:col>
      <xdr:colOff>371474</xdr:colOff>
      <xdr:row>28</xdr:row>
      <xdr:rowOff>171450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84AA4431-D82A-4A73-82DF-53E1BF0D6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268462</xdr:colOff>
      <xdr:row>42</xdr:row>
      <xdr:rowOff>129118</xdr:rowOff>
    </xdr:from>
    <xdr:to>
      <xdr:col>12</xdr:col>
      <xdr:colOff>647700</xdr:colOff>
      <xdr:row>56</xdr:row>
      <xdr:rowOff>9525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3AEF0381-5C42-4E47-91F7-4FE162232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617713</xdr:colOff>
      <xdr:row>56</xdr:row>
      <xdr:rowOff>176741</xdr:rowOff>
    </xdr:from>
    <xdr:to>
      <xdr:col>19</xdr:col>
      <xdr:colOff>409575</xdr:colOff>
      <xdr:row>70</xdr:row>
      <xdr:rowOff>57150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D2FA241-C3BB-49C3-8CA6-699A5C79B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236713</xdr:colOff>
      <xdr:row>28</xdr:row>
      <xdr:rowOff>174624</xdr:rowOff>
    </xdr:from>
    <xdr:to>
      <xdr:col>12</xdr:col>
      <xdr:colOff>561974</xdr:colOff>
      <xdr:row>42</xdr:row>
      <xdr:rowOff>142875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8F169482-9636-42CB-A8E8-2CD0B0090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341314</xdr:colOff>
      <xdr:row>1</xdr:row>
      <xdr:rowOff>76200</xdr:rowOff>
    </xdr:from>
    <xdr:to>
      <xdr:col>15</xdr:col>
      <xdr:colOff>276226</xdr:colOff>
      <xdr:row>19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A01B52E-0F3A-4221-AC22-6918A8DC2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691617</xdr:colOff>
      <xdr:row>1</xdr:row>
      <xdr:rowOff>163686</xdr:rowOff>
    </xdr:from>
    <xdr:to>
      <xdr:col>18</xdr:col>
      <xdr:colOff>381000</xdr:colOff>
      <xdr:row>16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6" name="Diagramm 25">
              <a:extLst>
                <a:ext uri="{FF2B5EF4-FFF2-40B4-BE49-F238E27FC236}">
                  <a16:creationId xmlns:a16="http://schemas.microsoft.com/office/drawing/2014/main" id="{684E54EF-0389-401D-9965-D6160741235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7292" y="354186"/>
              <a:ext cx="5023383" cy="2817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t-EE" sz="1100"/>
                <a:t>See diagramm pole teie Exceli versioonis saadaval.
Kui redigeerite seda kujundit või salvestate selle töövihiku mõnes muus failivormingus, rikute diagrammi jäädavalt.</a:t>
              </a:r>
            </a:p>
          </xdr:txBody>
        </xdr:sp>
      </mc:Fallback>
    </mc:AlternateContent>
    <xdr:clientData/>
  </xdr:twoCellAnchor>
  <xdr:twoCellAnchor>
    <xdr:from>
      <xdr:col>10</xdr:col>
      <xdr:colOff>796924</xdr:colOff>
      <xdr:row>16</xdr:row>
      <xdr:rowOff>88186</xdr:rowOff>
    </xdr:from>
    <xdr:to>
      <xdr:col>18</xdr:col>
      <xdr:colOff>324863</xdr:colOff>
      <xdr:row>32</xdr:row>
      <xdr:rowOff>180975</xdr:rowOff>
    </xdr:to>
    <xdr:grpSp>
      <xdr:nvGrpSpPr>
        <xdr:cNvPr id="75" name="Rühm 74">
          <a:extLst>
            <a:ext uri="{FF2B5EF4-FFF2-40B4-BE49-F238E27FC236}">
              <a16:creationId xmlns:a16="http://schemas.microsoft.com/office/drawing/2014/main" id="{599F6D36-B1DB-425B-819E-3341E8208193}"/>
            </a:ext>
          </a:extLst>
        </xdr:cNvPr>
        <xdr:cNvGrpSpPr/>
      </xdr:nvGrpSpPr>
      <xdr:grpSpPr>
        <a:xfrm>
          <a:off x="8559799" y="3136186"/>
          <a:ext cx="4861939" cy="3140789"/>
          <a:chOff x="13550899" y="59867086"/>
          <a:chExt cx="5600701" cy="3331271"/>
        </a:xfrm>
      </xdr:grpSpPr>
      <xdr:grpSp>
        <xdr:nvGrpSpPr>
          <xdr:cNvPr id="76" name="Rühm 75">
            <a:extLst>
              <a:ext uri="{FF2B5EF4-FFF2-40B4-BE49-F238E27FC236}">
                <a16:creationId xmlns:a16="http://schemas.microsoft.com/office/drawing/2014/main" id="{5705B156-F8C1-1B07-CA7D-38BE6B3601D9}"/>
              </a:ext>
            </a:extLst>
          </xdr:cNvPr>
          <xdr:cNvGrpSpPr/>
        </xdr:nvGrpSpPr>
        <xdr:grpSpPr>
          <a:xfrm>
            <a:off x="13550899" y="59867086"/>
            <a:ext cx="5600701" cy="3331271"/>
            <a:chOff x="12703174" y="59330519"/>
            <a:chExt cx="5600701" cy="3327941"/>
          </a:xfrm>
        </xdr:grpSpPr>
        <mc:AlternateContent xmlns:mc="http://schemas.openxmlformats.org/markup-compatibility/2006">
          <mc:Choice xmlns:cx1="http://schemas.microsoft.com/office/drawing/2015/9/8/chartex" Requires="cx1">
            <xdr:graphicFrame macro="">
              <xdr:nvGraphicFramePr>
                <xdr:cNvPr id="79" name="Diagramm 78">
                  <a:extLst>
                    <a:ext uri="{FF2B5EF4-FFF2-40B4-BE49-F238E27FC236}">
                      <a16:creationId xmlns:a16="http://schemas.microsoft.com/office/drawing/2014/main" id="{6B45FB5D-10FB-63C4-493F-F42ED18EA4EB}"/>
                    </a:ext>
                  </a:extLst>
                </xdr:cNvPr>
                <xdr:cNvGraphicFramePr/>
              </xdr:nvGraphicFramePr>
              <xdr:xfrm>
                <a:off x="12703174" y="59330519"/>
                <a:ext cx="5600701" cy="2835981"/>
              </xdr:xfrm>
              <a:graphic>
                <a:graphicData uri="http://schemas.microsoft.com/office/drawing/2014/chartex">
                  <cx:chart xmlns:cx="http://schemas.microsoft.com/office/drawing/2014/chartex" xmlns:r="http://schemas.openxmlformats.org/officeDocument/2006/relationships" r:id="rId2"/>
                </a:graphicData>
              </a:graphic>
            </xdr:graphicFrame>
          </mc:Choice>
          <mc:Fallback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12703174" y="59330519"/>
                  <a:ext cx="5600701" cy="2835981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et-EE" sz="1100"/>
                    <a:t>See diagramm pole teie Exceli versioonis saadaval.
Kui redigeerite seda kujundit või salvestate selle töövihiku mõnes muus failivormingus, rikute diagrammi jäädavalt.</a:t>
                  </a:r>
                </a:p>
              </xdr:txBody>
            </xdr:sp>
          </mc:Fallback>
        </mc:AlternateContent>
        <xdr:sp macro="" textlink="">
          <xdr:nvSpPr>
            <xdr:cNvPr id="80" name="Ristkülik 79">
              <a:extLst>
                <a:ext uri="{FF2B5EF4-FFF2-40B4-BE49-F238E27FC236}">
                  <a16:creationId xmlns:a16="http://schemas.microsoft.com/office/drawing/2014/main" id="{3F8AC573-0F2D-5A8A-BC13-A0FF1C60F1E8}"/>
                </a:ext>
              </a:extLst>
            </xdr:cNvPr>
            <xdr:cNvSpPr/>
          </xdr:nvSpPr>
          <xdr:spPr>
            <a:xfrm>
              <a:off x="17216450" y="62429814"/>
              <a:ext cx="1064311" cy="22864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t-EE" sz="1000">
                  <a:solidFill>
                    <a:sysClr val="windowText" lastClr="000000"/>
                  </a:solidFill>
                </a:rPr>
                <a:t>Icosagen 0,0%</a:t>
              </a:r>
            </a:p>
          </xdr:txBody>
        </xdr:sp>
        <xdr:cxnSp macro="">
          <xdr:nvCxnSpPr>
            <xdr:cNvPr id="81" name="Sirge noolkonnektor 80">
              <a:extLst>
                <a:ext uri="{FF2B5EF4-FFF2-40B4-BE49-F238E27FC236}">
                  <a16:creationId xmlns:a16="http://schemas.microsoft.com/office/drawing/2014/main" id="{71B18188-5809-FD98-F11E-9A7155FA3F9A}"/>
                </a:ext>
              </a:extLst>
            </xdr:cNvPr>
            <xdr:cNvCxnSpPr/>
          </xdr:nvCxnSpPr>
          <xdr:spPr>
            <a:xfrm flipV="1">
              <a:off x="17897475" y="62049471"/>
              <a:ext cx="228600" cy="389842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6"/>
            </a:lnRef>
            <a:fillRef idx="0">
              <a:schemeClr val="accent6"/>
            </a:fillRef>
            <a:effectRef idx="0">
              <a:schemeClr val="accent6"/>
            </a:effectRef>
            <a:fontRef idx="minor">
              <a:schemeClr val="tx1"/>
            </a:fontRef>
          </xdr:style>
        </xdr:cxnSp>
      </xdr:grpSp>
      <xdr:cxnSp macro="">
        <xdr:nvCxnSpPr>
          <xdr:cNvPr id="77" name="Sirge noolkonnektor 76">
            <a:extLst>
              <a:ext uri="{FF2B5EF4-FFF2-40B4-BE49-F238E27FC236}">
                <a16:creationId xmlns:a16="http://schemas.microsoft.com/office/drawing/2014/main" id="{A5BA48B7-C378-F874-965D-AFEC03D3BE76}"/>
              </a:ext>
            </a:extLst>
          </xdr:cNvPr>
          <xdr:cNvCxnSpPr/>
        </xdr:nvCxnSpPr>
        <xdr:spPr>
          <a:xfrm flipV="1">
            <a:off x="18040350" y="62598300"/>
            <a:ext cx="352425" cy="2286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78" name="Ristkülik 77">
            <a:extLst>
              <a:ext uri="{FF2B5EF4-FFF2-40B4-BE49-F238E27FC236}">
                <a16:creationId xmlns:a16="http://schemas.microsoft.com/office/drawing/2014/main" id="{FE656CC9-FB8A-712A-833D-BB8B7236EA00}"/>
              </a:ext>
            </a:extLst>
          </xdr:cNvPr>
          <xdr:cNvSpPr/>
        </xdr:nvSpPr>
        <xdr:spPr>
          <a:xfrm>
            <a:off x="17120557" y="62753839"/>
            <a:ext cx="910701" cy="24451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t-EE" sz="1000">
                <a:solidFill>
                  <a:sysClr val="windowText" lastClr="000000"/>
                </a:solidFill>
              </a:rPr>
              <a:t>METK 0,0%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346780</xdr:colOff>
      <xdr:row>1</xdr:row>
      <xdr:rowOff>14464</xdr:rowOff>
    </xdr:from>
    <xdr:to>
      <xdr:col>18</xdr:col>
      <xdr:colOff>163180</xdr:colOff>
      <xdr:row>19</xdr:row>
      <xdr:rowOff>15964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F9EB10EC-AA4B-428D-9FAF-80F66F0C1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661104</xdr:colOff>
      <xdr:row>1</xdr:row>
      <xdr:rowOff>9879</xdr:rowOff>
    </xdr:from>
    <xdr:to>
      <xdr:col>10</xdr:col>
      <xdr:colOff>464529</xdr:colOff>
      <xdr:row>11</xdr:row>
      <xdr:rowOff>114301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DA601810-43FE-473D-836C-D5ACCA3F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482246</xdr:colOff>
      <xdr:row>1</xdr:row>
      <xdr:rowOff>9879</xdr:rowOff>
    </xdr:from>
    <xdr:to>
      <xdr:col>14</xdr:col>
      <xdr:colOff>561896</xdr:colOff>
      <xdr:row>11</xdr:row>
      <xdr:rowOff>104775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D493DED4-C4B7-4108-B741-7346333B6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661104</xdr:colOff>
      <xdr:row>12</xdr:row>
      <xdr:rowOff>11290</xdr:rowOff>
    </xdr:from>
    <xdr:to>
      <xdr:col>10</xdr:col>
      <xdr:colOff>464529</xdr:colOff>
      <xdr:row>25</xdr:row>
      <xdr:rowOff>104776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EEBE6720-8D40-44B1-B1B0-A19FD327D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482246</xdr:colOff>
      <xdr:row>12</xdr:row>
      <xdr:rowOff>1059</xdr:rowOff>
    </xdr:from>
    <xdr:to>
      <xdr:col>14</xdr:col>
      <xdr:colOff>561896</xdr:colOff>
      <xdr:row>25</xdr:row>
      <xdr:rowOff>114300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627454A2-2A59-4405-995E-410B2B069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657929</xdr:colOff>
      <xdr:row>25</xdr:row>
      <xdr:rowOff>145848</xdr:rowOff>
    </xdr:from>
    <xdr:to>
      <xdr:col>10</xdr:col>
      <xdr:colOff>466725</xdr:colOff>
      <xdr:row>39</xdr:row>
      <xdr:rowOff>66675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3E5C2B5D-0257-4C4C-930B-830B77ADA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499230</xdr:colOff>
      <xdr:row>25</xdr:row>
      <xdr:rowOff>165098</xdr:rowOff>
    </xdr:from>
    <xdr:to>
      <xdr:col>14</xdr:col>
      <xdr:colOff>542925</xdr:colOff>
      <xdr:row>39</xdr:row>
      <xdr:rowOff>57150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8BB699A-11C7-45AC-97CC-500F6850F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527050</xdr:colOff>
      <xdr:row>1</xdr:row>
      <xdr:rowOff>85725</xdr:rowOff>
    </xdr:from>
    <xdr:to>
      <xdr:col>17</xdr:col>
      <xdr:colOff>48175</xdr:colOff>
      <xdr:row>18</xdr:row>
      <xdr:rowOff>157075</xdr:rowOff>
    </xdr:to>
    <xdr:graphicFrame macro="">
      <xdr:nvGraphicFramePr>
        <xdr:cNvPr id="63" name="Diagramm 62">
          <a:extLst>
            <a:ext uri="{FF2B5EF4-FFF2-40B4-BE49-F238E27FC236}">
              <a16:creationId xmlns:a16="http://schemas.microsoft.com/office/drawing/2014/main" id="{423FB67D-D468-47D4-93CA-9D8422E8B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ristina Laurand" id="{68911E99-5C30-4F64-8447-0C8F03DFF4E8}" userId="S::kristina.laurand@etag.ee::e93e1cb9-28a0-4e3f-88ce-8412af993255" providerId="AD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6" dT="2023-03-24T07:03:33.50" personId="{68911E99-5C30-4F64-8447-0C8F03DFF4E8}" id="{B5424805-DCDD-492F-9190-4A1D30C6F9B8}">
    <text>See väärtus on õige skaala tõttu märgitud</text>
  </threadedComment>
  <threadedComment ref="C36" dT="2023-03-24T07:03:49.66" personId="{68911E99-5C30-4F64-8447-0C8F03DFF4E8}" id="{A85AFA07-77EF-48C9-8C55-E99583B858BF}">
    <text>See on reaalne väärtus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7" dT="2023-05-02T10:40:33.53" personId="{68911E99-5C30-4F64-8447-0C8F03DFF4E8}" id="{FE8D9540-54F8-4B8A-A1E7-C387FD88E5AD}">
    <text>Õige skaala jaoks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A9F15-EA57-496A-91FD-AA82857F846E}">
  <dimension ref="A1:I15"/>
  <sheetViews>
    <sheetView tabSelected="1" zoomScaleNormal="100" workbookViewId="0">
      <selection activeCell="M15" sqref="M15"/>
    </sheetView>
  </sheetViews>
  <sheetFormatPr defaultRowHeight="15" x14ac:dyDescent="0.25"/>
  <cols>
    <col min="1" max="1" width="50.28515625" customWidth="1"/>
    <col min="2" max="2" width="11.28515625" customWidth="1"/>
    <col min="3" max="7" width="10.42578125" customWidth="1"/>
    <col min="8" max="9" width="12.140625" customWidth="1"/>
    <col min="15" max="19" width="9.7109375" customWidth="1"/>
    <col min="27" max="27" width="12.28515625" customWidth="1"/>
  </cols>
  <sheetData>
    <row r="1" spans="1:9" x14ac:dyDescent="0.25">
      <c r="A1" s="59" t="s">
        <v>279</v>
      </c>
    </row>
    <row r="2" spans="1:9" x14ac:dyDescent="0.25">
      <c r="A2" s="46"/>
      <c r="B2" s="34">
        <v>2018</v>
      </c>
      <c r="C2" s="34">
        <v>2019</v>
      </c>
      <c r="D2" s="34">
        <v>2020</v>
      </c>
      <c r="E2" s="34">
        <v>2021</v>
      </c>
      <c r="F2" s="34">
        <v>2022</v>
      </c>
      <c r="G2" s="34">
        <v>2023</v>
      </c>
    </row>
    <row r="3" spans="1:9" x14ac:dyDescent="0.25">
      <c r="A3" s="1" t="s">
        <v>65</v>
      </c>
      <c r="B3" s="47">
        <v>40.200000000000003</v>
      </c>
      <c r="C3" s="1">
        <v>40.6</v>
      </c>
      <c r="D3" s="47">
        <v>42.7</v>
      </c>
      <c r="E3" s="47">
        <v>46.3</v>
      </c>
      <c r="F3" s="47">
        <v>52.3</v>
      </c>
      <c r="G3" s="48">
        <v>55.3</v>
      </c>
    </row>
    <row r="4" spans="1:9" x14ac:dyDescent="0.25">
      <c r="A4" s="1" t="s">
        <v>270</v>
      </c>
      <c r="B4" s="18">
        <v>0.26622516556291392</v>
      </c>
      <c r="C4" s="18">
        <v>0.23742690058479532</v>
      </c>
      <c r="D4" s="18">
        <v>0.24400000000000002</v>
      </c>
      <c r="E4" s="18">
        <v>0.22833752527494203</v>
      </c>
      <c r="F4" s="18">
        <v>0.23910757554976453</v>
      </c>
      <c r="G4" s="18">
        <v>0.25067996373526746</v>
      </c>
    </row>
    <row r="5" spans="1:9" x14ac:dyDescent="0.25">
      <c r="A5" s="1" t="s">
        <v>268</v>
      </c>
      <c r="B5" s="18">
        <v>0.19642506383814576</v>
      </c>
      <c r="C5" s="18">
        <v>0.19688571414715994</v>
      </c>
      <c r="D5" s="18">
        <v>0.20456334349443056</v>
      </c>
      <c r="E5" s="18">
        <v>0.19568892645815722</v>
      </c>
      <c r="F5" s="18"/>
      <c r="G5" s="18"/>
    </row>
    <row r="6" spans="1:9" x14ac:dyDescent="0.25">
      <c r="A6" s="1" t="s">
        <v>274</v>
      </c>
      <c r="B6" s="67">
        <v>151</v>
      </c>
      <c r="C6" s="67">
        <v>171</v>
      </c>
      <c r="D6" s="67">
        <v>175</v>
      </c>
      <c r="E6" s="67">
        <v>202.77</v>
      </c>
      <c r="F6" s="67">
        <v>218.73000000000002</v>
      </c>
      <c r="G6" s="67">
        <v>220.59999999999997</v>
      </c>
    </row>
    <row r="7" spans="1:9" x14ac:dyDescent="0.25">
      <c r="A7" s="1" t="s">
        <v>269</v>
      </c>
      <c r="B7" s="67">
        <v>204.65819999999999</v>
      </c>
      <c r="C7" s="67">
        <v>206.21100000000001</v>
      </c>
      <c r="D7" s="67">
        <v>208.7373</v>
      </c>
      <c r="E7" s="67">
        <v>236.6</v>
      </c>
      <c r="F7" s="1"/>
      <c r="G7" s="1"/>
    </row>
    <row r="8" spans="1:9" x14ac:dyDescent="0.25">
      <c r="A8" s="6"/>
      <c r="F8" s="3"/>
      <c r="G8" s="3"/>
      <c r="H8" s="3"/>
      <c r="I8" s="3"/>
    </row>
    <row r="9" spans="1:9" x14ac:dyDescent="0.25">
      <c r="A9" s="6"/>
    </row>
    <row r="10" spans="1:9" x14ac:dyDescent="0.25">
      <c r="A10" s="6"/>
      <c r="G10" s="3"/>
    </row>
    <row r="11" spans="1:9" x14ac:dyDescent="0.25">
      <c r="A11" s="6"/>
    </row>
    <row r="12" spans="1:9" x14ac:dyDescent="0.25">
      <c r="A12" s="6"/>
    </row>
    <row r="13" spans="1:9" x14ac:dyDescent="0.25">
      <c r="A13" s="6"/>
    </row>
    <row r="14" spans="1:9" x14ac:dyDescent="0.25">
      <c r="A14" s="6"/>
    </row>
    <row r="15" spans="1:9" x14ac:dyDescent="0.25">
      <c r="A15" s="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1917-5B43-4B3C-BC95-F134C651C5BD}">
  <dimension ref="A1:H10"/>
  <sheetViews>
    <sheetView zoomScaleNormal="100" workbookViewId="0">
      <selection activeCell="G26" sqref="G26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8" x14ac:dyDescent="0.25">
      <c r="A1" s="6" t="s">
        <v>287</v>
      </c>
    </row>
    <row r="2" spans="1:8" x14ac:dyDescent="0.25">
      <c r="A2" s="34"/>
      <c r="B2" s="34">
        <v>2017</v>
      </c>
      <c r="C2" s="34">
        <v>2018</v>
      </c>
      <c r="D2" s="34">
        <v>2019</v>
      </c>
      <c r="E2" s="34">
        <v>2020</v>
      </c>
      <c r="F2" s="34">
        <v>2021</v>
      </c>
      <c r="G2" s="34">
        <v>2022</v>
      </c>
      <c r="H2" s="34">
        <v>2023</v>
      </c>
    </row>
    <row r="3" spans="1:8" x14ac:dyDescent="0.25">
      <c r="A3" s="1" t="s">
        <v>27</v>
      </c>
      <c r="B3" s="1"/>
      <c r="C3" s="1">
        <v>31</v>
      </c>
      <c r="D3" s="1">
        <v>75</v>
      </c>
      <c r="E3" s="1">
        <v>34</v>
      </c>
      <c r="F3" s="1"/>
      <c r="G3" s="1"/>
      <c r="H3" s="1"/>
    </row>
    <row r="4" spans="1:8" x14ac:dyDescent="0.25">
      <c r="A4" s="1" t="s">
        <v>10</v>
      </c>
      <c r="B4" s="1"/>
      <c r="C4" s="1"/>
      <c r="D4" s="1"/>
      <c r="E4" s="1">
        <v>10</v>
      </c>
      <c r="F4" s="1">
        <v>24</v>
      </c>
      <c r="G4" s="1">
        <v>13</v>
      </c>
      <c r="H4" s="1">
        <v>37</v>
      </c>
    </row>
    <row r="5" spans="1:8" x14ac:dyDescent="0.25">
      <c r="A5" s="1" t="s">
        <v>62</v>
      </c>
      <c r="B5" s="1">
        <v>9</v>
      </c>
      <c r="C5" s="1">
        <v>17</v>
      </c>
      <c r="D5" s="1">
        <v>15</v>
      </c>
      <c r="E5" s="1">
        <v>23</v>
      </c>
      <c r="F5" s="1">
        <v>46</v>
      </c>
      <c r="G5" s="1">
        <v>15</v>
      </c>
      <c r="H5" s="1"/>
    </row>
    <row r="6" spans="1:8" x14ac:dyDescent="0.25">
      <c r="A6" s="1" t="s">
        <v>57</v>
      </c>
      <c r="B6" s="1">
        <v>18</v>
      </c>
      <c r="C6" s="1">
        <v>19</v>
      </c>
      <c r="D6" s="1">
        <v>29</v>
      </c>
      <c r="E6" s="1">
        <v>25</v>
      </c>
      <c r="F6" s="1">
        <v>24</v>
      </c>
      <c r="G6" s="1"/>
      <c r="H6" s="1"/>
    </row>
    <row r="7" spans="1:8" x14ac:dyDescent="0.25">
      <c r="A7" s="1" t="s">
        <v>8</v>
      </c>
      <c r="B7" s="1">
        <v>1</v>
      </c>
      <c r="C7" s="1">
        <v>14</v>
      </c>
      <c r="D7" s="1">
        <v>10</v>
      </c>
      <c r="E7" s="1">
        <v>11</v>
      </c>
      <c r="F7" s="1">
        <v>15</v>
      </c>
      <c r="G7" s="1">
        <v>15</v>
      </c>
      <c r="H7" s="1">
        <v>13</v>
      </c>
    </row>
    <row r="8" spans="1:8" x14ac:dyDescent="0.25">
      <c r="A8" s="1" t="s">
        <v>12</v>
      </c>
      <c r="B8" s="1">
        <v>28</v>
      </c>
      <c r="C8" s="1">
        <v>81</v>
      </c>
      <c r="D8" s="1">
        <v>129</v>
      </c>
      <c r="E8" s="1">
        <v>103</v>
      </c>
      <c r="F8" s="1">
        <v>109</v>
      </c>
      <c r="G8" s="1">
        <v>43</v>
      </c>
      <c r="H8" s="1">
        <v>50</v>
      </c>
    </row>
    <row r="9" spans="1:8" x14ac:dyDescent="0.25">
      <c r="A9" s="1" t="s">
        <v>276</v>
      </c>
      <c r="B9" s="5">
        <v>317</v>
      </c>
      <c r="C9" s="5">
        <v>366</v>
      </c>
      <c r="D9" s="5">
        <v>479</v>
      </c>
      <c r="E9" s="5">
        <v>413</v>
      </c>
      <c r="F9" s="5">
        <v>335</v>
      </c>
      <c r="G9" s="5">
        <v>335</v>
      </c>
      <c r="H9" s="1">
        <v>329</v>
      </c>
    </row>
    <row r="10" spans="1:8" x14ac:dyDescent="0.25">
      <c r="A10" t="s">
        <v>63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BF0D-69C1-4313-8F61-6ED48B807AE7}">
  <dimension ref="A1:H20"/>
  <sheetViews>
    <sheetView zoomScaleNormal="100" workbookViewId="0">
      <selection activeCell="K19" sqref="K19"/>
    </sheetView>
  </sheetViews>
  <sheetFormatPr defaultRowHeight="15" x14ac:dyDescent="0.25"/>
  <cols>
    <col min="2" max="2" width="16.7109375" customWidth="1"/>
    <col min="6" max="6" width="11.7109375" bestFit="1" customWidth="1"/>
    <col min="7" max="7" width="11.5703125" bestFit="1" customWidth="1"/>
    <col min="8" max="8" width="13.7109375" bestFit="1" customWidth="1"/>
  </cols>
  <sheetData>
    <row r="1" spans="1:8" x14ac:dyDescent="0.25">
      <c r="A1" s="6" t="s">
        <v>288</v>
      </c>
    </row>
    <row r="2" spans="1:8" x14ac:dyDescent="0.25">
      <c r="A2" s="1"/>
      <c r="B2" s="1"/>
      <c r="C2" s="16" t="s">
        <v>10</v>
      </c>
      <c r="D2" s="16" t="s">
        <v>9</v>
      </c>
      <c r="E2" s="16" t="s">
        <v>8</v>
      </c>
      <c r="F2" s="16" t="s">
        <v>76</v>
      </c>
      <c r="G2" s="16" t="s">
        <v>75</v>
      </c>
      <c r="H2" s="16" t="s">
        <v>74</v>
      </c>
    </row>
    <row r="3" spans="1:8" x14ac:dyDescent="0.25">
      <c r="A3" s="206">
        <v>2018</v>
      </c>
      <c r="B3" s="1" t="s">
        <v>7</v>
      </c>
      <c r="C3" s="27">
        <v>167</v>
      </c>
      <c r="D3" s="27">
        <v>104</v>
      </c>
      <c r="E3" s="27">
        <v>46</v>
      </c>
      <c r="F3" s="61">
        <v>0.52681388012618302</v>
      </c>
      <c r="G3" s="61">
        <v>0.32807570977917982</v>
      </c>
      <c r="H3" s="61">
        <v>0.14511041009463724</v>
      </c>
    </row>
    <row r="4" spans="1:8" x14ac:dyDescent="0.25">
      <c r="A4" s="206"/>
      <c r="B4" s="1" t="s">
        <v>46</v>
      </c>
      <c r="C4" s="27">
        <v>14</v>
      </c>
      <c r="D4" s="27">
        <v>16</v>
      </c>
      <c r="E4" s="27">
        <v>13</v>
      </c>
      <c r="F4" s="61">
        <v>0.32558139534883723</v>
      </c>
      <c r="G4" s="61">
        <v>0.37209302325581395</v>
      </c>
      <c r="H4" s="61">
        <v>0.30232558139534882</v>
      </c>
    </row>
    <row r="5" spans="1:8" x14ac:dyDescent="0.25">
      <c r="A5" s="206"/>
      <c r="B5" s="1" t="s">
        <v>73</v>
      </c>
      <c r="C5" s="28">
        <v>8.3832335329341312E-2</v>
      </c>
      <c r="D5" s="28">
        <v>0.15384615384615385</v>
      </c>
      <c r="E5" s="28">
        <v>0.28260869565217389</v>
      </c>
      <c r="F5" s="61"/>
      <c r="G5" s="61"/>
      <c r="H5" s="61"/>
    </row>
    <row r="6" spans="1:8" x14ac:dyDescent="0.25">
      <c r="A6" s="206">
        <v>2019</v>
      </c>
      <c r="B6" s="1" t="s">
        <v>7</v>
      </c>
      <c r="C6" s="27">
        <v>230</v>
      </c>
      <c r="D6" s="27">
        <v>93</v>
      </c>
      <c r="E6" s="27">
        <v>43</v>
      </c>
      <c r="F6" s="61">
        <v>0.62841530054644812</v>
      </c>
      <c r="G6" s="61">
        <v>0.25409836065573771</v>
      </c>
      <c r="H6" s="61">
        <v>0.11748633879781421</v>
      </c>
    </row>
    <row r="7" spans="1:8" x14ac:dyDescent="0.25">
      <c r="A7" s="206"/>
      <c r="B7" s="1" t="s">
        <v>46</v>
      </c>
      <c r="C7" s="27">
        <v>38</v>
      </c>
      <c r="D7" s="27">
        <v>24</v>
      </c>
      <c r="E7" s="27">
        <v>13</v>
      </c>
      <c r="F7" s="61">
        <v>0.50666666666666671</v>
      </c>
      <c r="G7" s="61">
        <v>0.32</v>
      </c>
      <c r="H7" s="61">
        <v>0.17333333333333334</v>
      </c>
    </row>
    <row r="8" spans="1:8" x14ac:dyDescent="0.25">
      <c r="A8" s="206"/>
      <c r="B8" s="1" t="s">
        <v>73</v>
      </c>
      <c r="C8" s="28">
        <v>0.16521739130434782</v>
      </c>
      <c r="D8" s="28">
        <v>0.25806451612903225</v>
      </c>
      <c r="E8" s="28">
        <v>0.30232558139534882</v>
      </c>
      <c r="F8" s="61"/>
      <c r="G8" s="61"/>
      <c r="H8" s="61"/>
    </row>
    <row r="9" spans="1:8" ht="30" customHeight="1" x14ac:dyDescent="0.25">
      <c r="A9" s="206">
        <v>2020</v>
      </c>
      <c r="B9" s="1" t="s">
        <v>7</v>
      </c>
      <c r="C9" s="27">
        <v>332</v>
      </c>
      <c r="D9" s="27">
        <v>100</v>
      </c>
      <c r="E9" s="27">
        <v>47</v>
      </c>
      <c r="F9" s="61">
        <v>0.6931106471816284</v>
      </c>
      <c r="G9" s="61">
        <v>0.20876826722338204</v>
      </c>
      <c r="H9" s="61">
        <v>9.8121085594989568E-2</v>
      </c>
    </row>
    <row r="10" spans="1:8" x14ac:dyDescent="0.25">
      <c r="A10" s="206"/>
      <c r="B10" s="1" t="s">
        <v>46</v>
      </c>
      <c r="C10" s="27">
        <v>70</v>
      </c>
      <c r="D10" s="27">
        <v>23</v>
      </c>
      <c r="E10" s="27">
        <v>21</v>
      </c>
      <c r="F10" s="61">
        <v>0.61403508771929827</v>
      </c>
      <c r="G10" s="61">
        <v>0.20175438596491227</v>
      </c>
      <c r="H10" s="61">
        <v>0.18421052631578946</v>
      </c>
    </row>
    <row r="11" spans="1:8" x14ac:dyDescent="0.25">
      <c r="A11" s="206"/>
      <c r="B11" s="1" t="s">
        <v>73</v>
      </c>
      <c r="C11" s="28">
        <v>0.21084337349397592</v>
      </c>
      <c r="D11" s="28">
        <v>0.23</v>
      </c>
      <c r="E11" s="28">
        <v>0.44680851063829785</v>
      </c>
      <c r="F11" s="61"/>
      <c r="G11" s="61"/>
      <c r="H11" s="61"/>
    </row>
    <row r="12" spans="1:8" x14ac:dyDescent="0.25">
      <c r="A12" s="206">
        <v>2021</v>
      </c>
      <c r="B12" s="1" t="s">
        <v>7</v>
      </c>
      <c r="C12" s="27">
        <v>300</v>
      </c>
      <c r="D12" s="27">
        <v>78</v>
      </c>
      <c r="E12" s="27">
        <v>35</v>
      </c>
      <c r="F12" s="61">
        <v>0.72639225181598066</v>
      </c>
      <c r="G12" s="61">
        <v>0.18886198547215496</v>
      </c>
      <c r="H12" s="61">
        <v>8.4745762711864403E-2</v>
      </c>
    </row>
    <row r="13" spans="1:8" x14ac:dyDescent="0.25">
      <c r="A13" s="206"/>
      <c r="B13" s="1" t="s">
        <v>46</v>
      </c>
      <c r="C13" s="27">
        <v>63</v>
      </c>
      <c r="D13" s="27">
        <v>21</v>
      </c>
      <c r="E13" s="27">
        <v>8</v>
      </c>
      <c r="F13" s="61">
        <v>0.68478260869565222</v>
      </c>
      <c r="G13" s="61">
        <v>0.22826086956521738</v>
      </c>
      <c r="H13" s="61">
        <v>8.6956521739130432E-2</v>
      </c>
    </row>
    <row r="14" spans="1:8" x14ac:dyDescent="0.25">
      <c r="A14" s="206"/>
      <c r="B14" s="1" t="s">
        <v>73</v>
      </c>
      <c r="C14" s="28">
        <v>0.21</v>
      </c>
      <c r="D14" s="28">
        <v>0.26923076923076922</v>
      </c>
      <c r="E14" s="28">
        <v>0.22857142857142856</v>
      </c>
      <c r="F14" s="61"/>
      <c r="G14" s="61"/>
      <c r="H14" s="61"/>
    </row>
    <row r="15" spans="1:8" x14ac:dyDescent="0.25">
      <c r="A15" s="206">
        <v>2022</v>
      </c>
      <c r="B15" s="1" t="s">
        <v>7</v>
      </c>
      <c r="C15" s="27">
        <v>233</v>
      </c>
      <c r="D15" s="27">
        <v>72</v>
      </c>
      <c r="E15" s="27">
        <v>30</v>
      </c>
      <c r="F15" s="61">
        <v>0.69552238805970146</v>
      </c>
      <c r="G15" s="61">
        <v>0.21492537313432836</v>
      </c>
      <c r="H15" s="61">
        <v>8.9552238805970144E-2</v>
      </c>
    </row>
    <row r="16" spans="1:8" x14ac:dyDescent="0.25">
      <c r="A16" s="206"/>
      <c r="B16" s="1" t="s">
        <v>46</v>
      </c>
      <c r="C16" s="27">
        <v>42</v>
      </c>
      <c r="D16" s="27">
        <v>25</v>
      </c>
      <c r="E16" s="27">
        <v>12</v>
      </c>
      <c r="F16" s="61">
        <v>0.53164556962025311</v>
      </c>
      <c r="G16" s="61">
        <v>0.31645569620253167</v>
      </c>
      <c r="H16" s="61">
        <v>0.15189873417721519</v>
      </c>
    </row>
    <row r="17" spans="1:8" x14ac:dyDescent="0.25">
      <c r="A17" s="206"/>
      <c r="B17" s="1" t="s">
        <v>73</v>
      </c>
      <c r="C17" s="28">
        <v>0.18025751072961374</v>
      </c>
      <c r="D17" s="28">
        <v>0.34722222222222221</v>
      </c>
      <c r="E17" s="28">
        <v>0.4</v>
      </c>
      <c r="F17" s="61"/>
      <c r="G17" s="61"/>
      <c r="H17" s="61"/>
    </row>
    <row r="18" spans="1:8" x14ac:dyDescent="0.25">
      <c r="A18" s="206">
        <v>2023</v>
      </c>
      <c r="B18" s="1" t="s">
        <v>7</v>
      </c>
      <c r="C18" s="29">
        <v>236</v>
      </c>
      <c r="D18" s="29">
        <v>65</v>
      </c>
      <c r="E18" s="29">
        <v>34</v>
      </c>
      <c r="F18" s="61">
        <v>0.70447761194029845</v>
      </c>
      <c r="G18" s="61">
        <v>0.19402985074626866</v>
      </c>
      <c r="H18" s="61">
        <v>0.10149253731343283</v>
      </c>
    </row>
    <row r="19" spans="1:8" x14ac:dyDescent="0.25">
      <c r="A19" s="206"/>
      <c r="B19" s="1" t="s">
        <v>46</v>
      </c>
      <c r="C19" s="29">
        <v>39</v>
      </c>
      <c r="D19" s="29">
        <v>18</v>
      </c>
      <c r="E19" s="29">
        <v>9</v>
      </c>
      <c r="F19" s="61">
        <v>0.59090909090909094</v>
      </c>
      <c r="G19" s="61">
        <v>0.27272727272727271</v>
      </c>
      <c r="H19" s="61">
        <v>0.13636363636363635</v>
      </c>
    </row>
    <row r="20" spans="1:8" x14ac:dyDescent="0.25">
      <c r="A20" s="206"/>
      <c r="B20" s="1" t="s">
        <v>73</v>
      </c>
      <c r="C20" s="28">
        <v>0.1652542372881356</v>
      </c>
      <c r="D20" s="28">
        <v>0.27692307692307694</v>
      </c>
      <c r="E20" s="28">
        <v>0.26470588235294118</v>
      </c>
      <c r="F20" s="27"/>
      <c r="G20" s="27"/>
      <c r="H20" s="27"/>
    </row>
  </sheetData>
  <mergeCells count="6">
    <mergeCell ref="A15:A17"/>
    <mergeCell ref="A18:A20"/>
    <mergeCell ref="A9:A11"/>
    <mergeCell ref="A12:A14"/>
    <mergeCell ref="A3:A5"/>
    <mergeCell ref="A6:A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8952-2C68-4795-909F-F1CF839FEEDC}">
  <dimension ref="A1:D13"/>
  <sheetViews>
    <sheetView zoomScaleNormal="100" workbookViewId="0">
      <selection activeCell="N18" sqref="N18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4" x14ac:dyDescent="0.25">
      <c r="A1" s="6" t="s">
        <v>289</v>
      </c>
    </row>
    <row r="2" spans="1:4" ht="30" x14ac:dyDescent="0.25">
      <c r="A2" s="62" t="s">
        <v>13</v>
      </c>
      <c r="B2" s="30" t="s">
        <v>7</v>
      </c>
      <c r="C2" s="30" t="s">
        <v>46</v>
      </c>
      <c r="D2" s="30" t="s">
        <v>47</v>
      </c>
    </row>
    <row r="3" spans="1:4" x14ac:dyDescent="0.25">
      <c r="A3" s="31">
        <v>2018</v>
      </c>
      <c r="B3" s="31">
        <v>317</v>
      </c>
      <c r="C3" s="31">
        <v>43</v>
      </c>
      <c r="D3" s="32">
        <v>0.13607594936708861</v>
      </c>
    </row>
    <row r="4" spans="1:4" x14ac:dyDescent="0.25">
      <c r="A4" s="31">
        <v>2019</v>
      </c>
      <c r="B4" s="31">
        <v>366</v>
      </c>
      <c r="C4" s="31">
        <v>75</v>
      </c>
      <c r="D4" s="32">
        <v>0.20491803278688525</v>
      </c>
    </row>
    <row r="5" spans="1:4" x14ac:dyDescent="0.25">
      <c r="A5" s="31">
        <v>2020</v>
      </c>
      <c r="B5" s="31">
        <v>479</v>
      </c>
      <c r="C5" s="31">
        <v>114</v>
      </c>
      <c r="D5" s="32">
        <v>0.23799582463465555</v>
      </c>
    </row>
    <row r="6" spans="1:4" x14ac:dyDescent="0.25">
      <c r="A6" s="31">
        <v>2021</v>
      </c>
      <c r="B6" s="31">
        <v>413</v>
      </c>
      <c r="C6" s="31">
        <v>92</v>
      </c>
      <c r="D6" s="32">
        <v>0.22276029055690072</v>
      </c>
    </row>
    <row r="7" spans="1:4" x14ac:dyDescent="0.25">
      <c r="A7" s="31">
        <v>2022</v>
      </c>
      <c r="B7" s="31">
        <v>335</v>
      </c>
      <c r="C7" s="31">
        <v>79</v>
      </c>
      <c r="D7" s="32">
        <v>0.23582089552238805</v>
      </c>
    </row>
    <row r="8" spans="1:4" x14ac:dyDescent="0.25">
      <c r="A8" s="31">
        <v>2023</v>
      </c>
      <c r="B8" s="31">
        <v>335</v>
      </c>
      <c r="C8" s="31">
        <v>66</v>
      </c>
      <c r="D8" s="32">
        <v>0.19701492537313434</v>
      </c>
    </row>
    <row r="9" spans="1:4" x14ac:dyDescent="0.25">
      <c r="A9" s="7"/>
    </row>
    <row r="13" spans="1:4" x14ac:dyDescent="0.25">
      <c r="A13" s="7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9FD0-7CE0-4313-801F-CBCB43F54C5C}">
  <dimension ref="A1:J26"/>
  <sheetViews>
    <sheetView zoomScaleNormal="100" workbookViewId="0">
      <selection activeCell="E15" sqref="E15"/>
    </sheetView>
  </sheetViews>
  <sheetFormatPr defaultRowHeight="15" x14ac:dyDescent="0.25"/>
  <cols>
    <col min="1" max="1" width="13.140625" customWidth="1"/>
    <col min="5" max="5" width="12.7109375" style="3" customWidth="1"/>
    <col min="7" max="7" width="9.5703125" customWidth="1"/>
  </cols>
  <sheetData>
    <row r="1" spans="1:10" x14ac:dyDescent="0.25">
      <c r="A1" s="6" t="s">
        <v>79</v>
      </c>
    </row>
    <row r="2" spans="1:10" ht="30" x14ac:dyDescent="0.25">
      <c r="A2" s="30" t="s">
        <v>13</v>
      </c>
      <c r="B2" s="30" t="s">
        <v>8</v>
      </c>
      <c r="C2" s="30" t="s">
        <v>9</v>
      </c>
      <c r="D2" s="30" t="s">
        <v>10</v>
      </c>
      <c r="E2" s="30" t="s">
        <v>72</v>
      </c>
    </row>
    <row r="3" spans="1:10" x14ac:dyDescent="0.25">
      <c r="A3" s="1">
        <v>2018</v>
      </c>
      <c r="B3" s="9">
        <v>0.282608695652174</v>
      </c>
      <c r="C3" s="9">
        <v>0.15384615384615385</v>
      </c>
      <c r="D3" s="9">
        <v>8.4337349397590355E-2</v>
      </c>
      <c r="E3" s="9">
        <v>0.13607594936708861</v>
      </c>
    </row>
    <row r="4" spans="1:10" x14ac:dyDescent="0.25">
      <c r="A4" s="1">
        <v>2019</v>
      </c>
      <c r="B4" s="9">
        <v>0.30232558139534882</v>
      </c>
      <c r="C4" s="9">
        <v>0.25806451612903225</v>
      </c>
      <c r="D4" s="9">
        <v>0.16521739130434782</v>
      </c>
      <c r="E4" s="9">
        <v>0.20491803278688525</v>
      </c>
    </row>
    <row r="5" spans="1:10" x14ac:dyDescent="0.25">
      <c r="A5" s="1">
        <v>2020</v>
      </c>
      <c r="B5" s="9">
        <v>0.44680851063829785</v>
      </c>
      <c r="C5" s="9">
        <v>0.23</v>
      </c>
      <c r="D5" s="9">
        <v>0.21084337349397592</v>
      </c>
      <c r="E5" s="9">
        <v>0.23799582463465555</v>
      </c>
    </row>
    <row r="6" spans="1:10" x14ac:dyDescent="0.25">
      <c r="A6" s="1">
        <v>2021</v>
      </c>
      <c r="B6" s="9">
        <v>0.22857142857142856</v>
      </c>
      <c r="C6" s="9">
        <v>0.26923076923076922</v>
      </c>
      <c r="D6" s="9">
        <v>0.21</v>
      </c>
      <c r="E6" s="9">
        <v>0.22276029055690072</v>
      </c>
    </row>
    <row r="7" spans="1:10" x14ac:dyDescent="0.25">
      <c r="A7" s="1">
        <v>2022</v>
      </c>
      <c r="B7" s="9">
        <v>0.4</v>
      </c>
      <c r="C7" s="9">
        <v>0.34722222222222221</v>
      </c>
      <c r="D7" s="9">
        <v>0.18025751072961374</v>
      </c>
      <c r="E7" s="9">
        <v>0.23582089552238805</v>
      </c>
    </row>
    <row r="8" spans="1:10" x14ac:dyDescent="0.25">
      <c r="A8" s="1">
        <v>2023</v>
      </c>
      <c r="B8" s="9">
        <v>0.26470588235294118</v>
      </c>
      <c r="C8" s="9">
        <v>0.27692307692307694</v>
      </c>
      <c r="D8" s="9">
        <v>0.1652542372881356</v>
      </c>
      <c r="E8" s="9">
        <v>0.19701492537313434</v>
      </c>
    </row>
    <row r="9" spans="1:10" x14ac:dyDescent="0.25">
      <c r="A9" s="1" t="s">
        <v>71</v>
      </c>
      <c r="B9" s="9">
        <v>0.32340425531914896</v>
      </c>
      <c r="C9" s="9">
        <v>0.248046875</v>
      </c>
      <c r="D9" s="9">
        <v>0.17757009345794392</v>
      </c>
      <c r="E9" s="9">
        <v>0.20890868596881959</v>
      </c>
    </row>
    <row r="10" spans="1:10" x14ac:dyDescent="0.25">
      <c r="E10"/>
    </row>
    <row r="11" spans="1:10" x14ac:dyDescent="0.25">
      <c r="E11"/>
    </row>
    <row r="12" spans="1:10" x14ac:dyDescent="0.25">
      <c r="E12"/>
    </row>
    <row r="13" spans="1:10" x14ac:dyDescent="0.25">
      <c r="E13"/>
    </row>
    <row r="14" spans="1:10" x14ac:dyDescent="0.25">
      <c r="E14"/>
      <c r="I14" s="3"/>
      <c r="J14" s="3"/>
    </row>
    <row r="15" spans="1:10" x14ac:dyDescent="0.25">
      <c r="E15"/>
      <c r="I15" s="3"/>
      <c r="J15" s="3"/>
    </row>
    <row r="16" spans="1:10" x14ac:dyDescent="0.25">
      <c r="E16"/>
      <c r="I16" s="3"/>
      <c r="J16" s="3"/>
    </row>
    <row r="17" spans="5:10" x14ac:dyDescent="0.25">
      <c r="E17"/>
      <c r="I17" s="3"/>
      <c r="J17" s="3"/>
    </row>
    <row r="18" spans="5:10" x14ac:dyDescent="0.25">
      <c r="E18"/>
      <c r="I18" s="3"/>
      <c r="J18" s="3"/>
    </row>
    <row r="19" spans="5:10" x14ac:dyDescent="0.25">
      <c r="E19"/>
      <c r="I19" s="3"/>
      <c r="J19" s="3"/>
    </row>
    <row r="20" spans="5:10" x14ac:dyDescent="0.25">
      <c r="E20"/>
      <c r="I20" s="3"/>
      <c r="J20" s="3"/>
    </row>
    <row r="21" spans="5:10" x14ac:dyDescent="0.25">
      <c r="E21"/>
      <c r="I21" s="3"/>
      <c r="J21" s="3"/>
    </row>
    <row r="22" spans="5:10" x14ac:dyDescent="0.25">
      <c r="E22"/>
      <c r="I22" s="3"/>
      <c r="J22" s="3"/>
    </row>
    <row r="23" spans="5:10" x14ac:dyDescent="0.25">
      <c r="E23"/>
      <c r="I23" s="3"/>
      <c r="J23" s="3"/>
    </row>
    <row r="24" spans="5:10" x14ac:dyDescent="0.25">
      <c r="E24"/>
      <c r="I24" s="3"/>
      <c r="J24" s="3"/>
    </row>
    <row r="25" spans="5:10" x14ac:dyDescent="0.25">
      <c r="E25"/>
      <c r="I25" s="3"/>
      <c r="J25" s="3"/>
    </row>
    <row r="26" spans="5:10" x14ac:dyDescent="0.25">
      <c r="E26"/>
      <c r="I26" s="3"/>
      <c r="J26" s="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DFD0-F679-4448-9AF0-F00FABD565D8}">
  <dimension ref="A1:I31"/>
  <sheetViews>
    <sheetView zoomScaleNormal="100" workbookViewId="0">
      <selection activeCell="V14" sqref="V14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9" x14ac:dyDescent="0.25">
      <c r="A1" s="38" t="s">
        <v>80</v>
      </c>
      <c r="B1" s="39"/>
      <c r="C1" s="39"/>
      <c r="D1" s="39"/>
      <c r="E1" s="39"/>
      <c r="F1" s="39"/>
      <c r="G1" s="39"/>
      <c r="H1" s="39"/>
    </row>
    <row r="2" spans="1:9" x14ac:dyDescent="0.25">
      <c r="A2" s="40" t="s">
        <v>17</v>
      </c>
      <c r="E2" s="39"/>
      <c r="F2" s="40" t="s">
        <v>22</v>
      </c>
    </row>
    <row r="3" spans="1:9" ht="45" x14ac:dyDescent="0.25">
      <c r="A3" s="195" t="s">
        <v>13</v>
      </c>
      <c r="B3" s="41" t="s">
        <v>7</v>
      </c>
      <c r="C3" s="41" t="s">
        <v>46</v>
      </c>
      <c r="D3" s="41" t="s">
        <v>64</v>
      </c>
      <c r="E3" s="39"/>
      <c r="F3" s="16" t="s">
        <v>44</v>
      </c>
      <c r="G3" s="41" t="s">
        <v>7</v>
      </c>
      <c r="H3" s="41" t="s">
        <v>46</v>
      </c>
      <c r="I3" s="41" t="s">
        <v>64</v>
      </c>
    </row>
    <row r="4" spans="1:9" x14ac:dyDescent="0.25">
      <c r="A4" s="29">
        <v>2018</v>
      </c>
      <c r="B4" s="1">
        <v>24</v>
      </c>
      <c r="C4" s="1">
        <v>3</v>
      </c>
      <c r="D4" s="33">
        <v>0.125</v>
      </c>
      <c r="E4" s="39"/>
      <c r="F4" s="29">
        <v>2018</v>
      </c>
      <c r="G4" s="1">
        <v>9</v>
      </c>
      <c r="H4" s="1">
        <v>2</v>
      </c>
      <c r="I4" s="33">
        <v>0.22222222222222221</v>
      </c>
    </row>
    <row r="5" spans="1:9" x14ac:dyDescent="0.25">
      <c r="A5" s="29">
        <v>2019</v>
      </c>
      <c r="B5" s="1">
        <v>34</v>
      </c>
      <c r="C5" s="1">
        <v>4</v>
      </c>
      <c r="D5" s="33">
        <v>0.11764705882352941</v>
      </c>
      <c r="E5" s="39"/>
      <c r="F5" s="29">
        <v>2019</v>
      </c>
      <c r="G5" s="1">
        <v>13</v>
      </c>
      <c r="H5" s="1">
        <v>5</v>
      </c>
      <c r="I5" s="33">
        <v>0.38461538461538464</v>
      </c>
    </row>
    <row r="6" spans="1:9" x14ac:dyDescent="0.25">
      <c r="A6" s="29">
        <v>2020</v>
      </c>
      <c r="B6" s="1">
        <v>42</v>
      </c>
      <c r="C6" s="1">
        <v>9</v>
      </c>
      <c r="D6" s="33">
        <v>0.21428571428571427</v>
      </c>
      <c r="E6" s="39"/>
      <c r="F6" s="29">
        <v>2020</v>
      </c>
      <c r="G6" s="1">
        <v>17</v>
      </c>
      <c r="H6" s="1">
        <v>8</v>
      </c>
      <c r="I6" s="33">
        <v>0.47058823529411764</v>
      </c>
    </row>
    <row r="7" spans="1:9" x14ac:dyDescent="0.25">
      <c r="A7" s="29">
        <v>2021</v>
      </c>
      <c r="B7" s="1">
        <v>40</v>
      </c>
      <c r="C7" s="1">
        <v>9</v>
      </c>
      <c r="D7" s="33">
        <v>0.22500000000000001</v>
      </c>
      <c r="E7" s="39"/>
      <c r="F7" s="29">
        <v>2021</v>
      </c>
      <c r="G7" s="1">
        <v>9</v>
      </c>
      <c r="H7" s="1">
        <v>4</v>
      </c>
      <c r="I7" s="33">
        <v>0.44444444444444442</v>
      </c>
    </row>
    <row r="8" spans="1:9" x14ac:dyDescent="0.25">
      <c r="A8" s="29">
        <v>2022</v>
      </c>
      <c r="B8" s="1">
        <v>41</v>
      </c>
      <c r="C8" s="1">
        <v>7</v>
      </c>
      <c r="D8" s="33">
        <v>0.17073170731707318</v>
      </c>
      <c r="E8" s="39"/>
      <c r="F8" s="29">
        <v>2022</v>
      </c>
      <c r="G8" s="1">
        <v>8</v>
      </c>
      <c r="H8" s="1">
        <v>4</v>
      </c>
      <c r="I8" s="33">
        <v>0.5</v>
      </c>
    </row>
    <row r="9" spans="1:9" x14ac:dyDescent="0.25">
      <c r="A9" s="29">
        <v>2023</v>
      </c>
      <c r="B9" s="1">
        <v>47</v>
      </c>
      <c r="C9" s="1">
        <v>5</v>
      </c>
      <c r="D9" s="33">
        <v>0.10638297872340426</v>
      </c>
      <c r="E9" s="39"/>
      <c r="F9" s="29">
        <v>2023</v>
      </c>
      <c r="G9" s="1">
        <v>15</v>
      </c>
      <c r="H9" s="1">
        <v>4</v>
      </c>
      <c r="I9" s="33">
        <v>0.26666666666666666</v>
      </c>
    </row>
    <row r="10" spans="1:9" x14ac:dyDescent="0.25">
      <c r="A10" s="38"/>
      <c r="B10" s="39"/>
      <c r="C10" s="39"/>
      <c r="D10" s="39"/>
      <c r="E10" s="39"/>
      <c r="F10" s="39"/>
      <c r="G10" s="39"/>
      <c r="H10" s="39"/>
    </row>
    <row r="11" spans="1:9" x14ac:dyDescent="0.25">
      <c r="A11" s="40" t="s">
        <v>21</v>
      </c>
      <c r="E11" s="39"/>
      <c r="F11" s="40" t="s">
        <v>19</v>
      </c>
    </row>
    <row r="12" spans="1:9" ht="45" x14ac:dyDescent="0.25">
      <c r="A12" s="195" t="s">
        <v>13</v>
      </c>
      <c r="B12" s="41" t="s">
        <v>7</v>
      </c>
      <c r="C12" s="41" t="s">
        <v>46</v>
      </c>
      <c r="D12" s="41" t="s">
        <v>64</v>
      </c>
      <c r="E12" s="39"/>
      <c r="F12" s="195" t="s">
        <v>13</v>
      </c>
      <c r="G12" s="41" t="s">
        <v>7</v>
      </c>
      <c r="H12" s="41" t="s">
        <v>46</v>
      </c>
      <c r="I12" s="41" t="s">
        <v>64</v>
      </c>
    </row>
    <row r="13" spans="1:9" x14ac:dyDescent="0.25">
      <c r="A13" s="29">
        <v>2018</v>
      </c>
      <c r="B13" s="1">
        <v>86</v>
      </c>
      <c r="C13" s="1">
        <v>7</v>
      </c>
      <c r="D13" s="33">
        <v>8.1395348837209308E-2</v>
      </c>
      <c r="E13" s="39"/>
      <c r="F13" s="29">
        <v>2018</v>
      </c>
      <c r="G13" s="1">
        <v>20</v>
      </c>
      <c r="H13" s="1">
        <v>2</v>
      </c>
      <c r="I13" s="33">
        <v>0.1</v>
      </c>
    </row>
    <row r="14" spans="1:9" x14ac:dyDescent="0.25">
      <c r="A14" s="29">
        <v>2019</v>
      </c>
      <c r="B14" s="1">
        <v>89</v>
      </c>
      <c r="C14" s="1">
        <v>12</v>
      </c>
      <c r="D14" s="33">
        <v>0.1348314606741573</v>
      </c>
      <c r="E14" s="39"/>
      <c r="F14" s="29">
        <v>2019</v>
      </c>
      <c r="G14" s="1">
        <v>17</v>
      </c>
      <c r="H14" s="1">
        <v>3</v>
      </c>
      <c r="I14" s="33">
        <v>0.17647058823529413</v>
      </c>
    </row>
    <row r="15" spans="1:9" x14ac:dyDescent="0.25">
      <c r="A15" s="29">
        <v>2020</v>
      </c>
      <c r="B15" s="1">
        <v>102</v>
      </c>
      <c r="C15" s="1">
        <v>25</v>
      </c>
      <c r="D15" s="33">
        <v>0.24509803921568626</v>
      </c>
      <c r="E15" s="39"/>
      <c r="F15" s="29">
        <v>2020</v>
      </c>
      <c r="G15" s="1">
        <v>22</v>
      </c>
      <c r="H15" s="1">
        <v>3</v>
      </c>
      <c r="I15" s="33">
        <v>0.13636363636363635</v>
      </c>
    </row>
    <row r="16" spans="1:9" x14ac:dyDescent="0.25">
      <c r="A16" s="29">
        <v>2021</v>
      </c>
      <c r="B16" s="1">
        <v>89</v>
      </c>
      <c r="C16" s="1">
        <v>19</v>
      </c>
      <c r="D16" s="33">
        <v>0.21348314606741572</v>
      </c>
      <c r="E16" s="39"/>
      <c r="F16" s="29">
        <v>2021</v>
      </c>
      <c r="G16" s="1">
        <v>25</v>
      </c>
      <c r="H16" s="1">
        <v>5</v>
      </c>
      <c r="I16" s="33">
        <v>0.2</v>
      </c>
    </row>
    <row r="17" spans="1:9" x14ac:dyDescent="0.25">
      <c r="A17" s="29">
        <v>2022</v>
      </c>
      <c r="B17" s="1">
        <v>67</v>
      </c>
      <c r="C17" s="1">
        <v>12</v>
      </c>
      <c r="D17" s="33">
        <v>0.17910447761194029</v>
      </c>
      <c r="E17" s="39"/>
      <c r="F17" s="29">
        <v>2022</v>
      </c>
      <c r="G17" s="1">
        <v>26</v>
      </c>
      <c r="H17" s="1">
        <v>5</v>
      </c>
      <c r="I17" s="33">
        <v>0.19230769230769232</v>
      </c>
    </row>
    <row r="18" spans="1:9" x14ac:dyDescent="0.25">
      <c r="A18" s="29">
        <v>2023</v>
      </c>
      <c r="B18" s="1">
        <v>62</v>
      </c>
      <c r="C18" s="1">
        <v>16</v>
      </c>
      <c r="D18" s="33">
        <v>0.25806451612903225</v>
      </c>
      <c r="E18" s="39"/>
      <c r="F18" s="29">
        <v>2023</v>
      </c>
      <c r="G18" s="1">
        <v>26</v>
      </c>
      <c r="H18" s="1">
        <v>2</v>
      </c>
      <c r="I18" s="33">
        <v>7.6923076923076927E-2</v>
      </c>
    </row>
    <row r="19" spans="1:9" x14ac:dyDescent="0.25">
      <c r="A19" s="38"/>
      <c r="B19" s="39"/>
      <c r="C19" s="39"/>
      <c r="D19" s="39"/>
      <c r="E19" s="39"/>
      <c r="F19" s="39"/>
      <c r="G19" s="39"/>
      <c r="H19" s="39"/>
    </row>
    <row r="20" spans="1:9" x14ac:dyDescent="0.25">
      <c r="A20" s="40" t="s">
        <v>18</v>
      </c>
      <c r="E20" s="39"/>
      <c r="F20" s="40" t="s">
        <v>61</v>
      </c>
    </row>
    <row r="21" spans="1:9" ht="45" x14ac:dyDescent="0.25">
      <c r="A21" s="195" t="s">
        <v>13</v>
      </c>
      <c r="B21" s="41" t="s">
        <v>7</v>
      </c>
      <c r="C21" s="41" t="s">
        <v>46</v>
      </c>
      <c r="D21" s="41" t="s">
        <v>64</v>
      </c>
      <c r="E21" s="39"/>
      <c r="F21" s="195" t="s">
        <v>13</v>
      </c>
      <c r="G21" s="41" t="s">
        <v>7</v>
      </c>
      <c r="H21" s="41" t="s">
        <v>46</v>
      </c>
      <c r="I21" s="41" t="s">
        <v>64</v>
      </c>
    </row>
    <row r="22" spans="1:9" x14ac:dyDescent="0.25">
      <c r="A22" s="29">
        <v>2018</v>
      </c>
      <c r="B22" s="1">
        <v>168</v>
      </c>
      <c r="C22" s="1">
        <v>28</v>
      </c>
      <c r="D22" s="33">
        <v>0.16666666666666666</v>
      </c>
      <c r="E22" s="39"/>
      <c r="F22" s="29">
        <v>2018</v>
      </c>
      <c r="G22" s="1">
        <v>10</v>
      </c>
      <c r="H22" s="1">
        <v>1</v>
      </c>
      <c r="I22" s="33">
        <v>0.1</v>
      </c>
    </row>
    <row r="23" spans="1:9" x14ac:dyDescent="0.25">
      <c r="A23" s="29">
        <v>2019</v>
      </c>
      <c r="B23" s="1">
        <v>201</v>
      </c>
      <c r="C23" s="1">
        <v>48</v>
      </c>
      <c r="D23" s="33">
        <v>0.23880597014925373</v>
      </c>
      <c r="E23" s="39"/>
      <c r="F23" s="29">
        <v>2019</v>
      </c>
      <c r="G23" s="1">
        <v>12</v>
      </c>
      <c r="H23" s="1">
        <v>3</v>
      </c>
      <c r="I23" s="33">
        <v>0.25</v>
      </c>
    </row>
    <row r="24" spans="1:9" x14ac:dyDescent="0.25">
      <c r="A24" s="29">
        <v>2020</v>
      </c>
      <c r="B24" s="1">
        <v>274</v>
      </c>
      <c r="C24" s="1">
        <v>63</v>
      </c>
      <c r="D24" s="33">
        <v>0.22992700729927007</v>
      </c>
      <c r="E24" s="39"/>
      <c r="F24" s="29">
        <v>2020</v>
      </c>
      <c r="G24" s="1">
        <v>22</v>
      </c>
      <c r="H24" s="1">
        <v>6</v>
      </c>
      <c r="I24" s="33">
        <v>0.27272727272727271</v>
      </c>
    </row>
    <row r="25" spans="1:9" x14ac:dyDescent="0.25">
      <c r="A25" s="29">
        <v>2021</v>
      </c>
      <c r="B25" s="1">
        <v>231</v>
      </c>
      <c r="C25" s="1">
        <v>53</v>
      </c>
      <c r="D25" s="33">
        <v>0.22943722943722944</v>
      </c>
      <c r="E25" s="39"/>
      <c r="F25" s="29">
        <v>2021</v>
      </c>
      <c r="G25" s="1">
        <v>19</v>
      </c>
      <c r="H25" s="1">
        <v>2</v>
      </c>
      <c r="I25" s="33">
        <v>0.10526315789473684</v>
      </c>
    </row>
    <row r="26" spans="1:9" x14ac:dyDescent="0.25">
      <c r="A26" s="29">
        <v>2022</v>
      </c>
      <c r="B26" s="1">
        <v>179</v>
      </c>
      <c r="C26" s="1">
        <v>46</v>
      </c>
      <c r="D26" s="33">
        <v>0.25698324022346369</v>
      </c>
      <c r="E26" s="39"/>
      <c r="F26" s="29">
        <v>2022</v>
      </c>
      <c r="G26" s="1">
        <v>14</v>
      </c>
      <c r="H26" s="1">
        <v>5</v>
      </c>
      <c r="I26" s="33">
        <v>0.35714285714285715</v>
      </c>
    </row>
    <row r="27" spans="1:9" x14ac:dyDescent="0.25">
      <c r="A27" s="29">
        <v>2023</v>
      </c>
      <c r="B27" s="1">
        <v>164</v>
      </c>
      <c r="C27" s="1">
        <v>33</v>
      </c>
      <c r="D27" s="33">
        <v>0.20121951219512196</v>
      </c>
      <c r="E27" s="39"/>
      <c r="F27" s="29">
        <v>2023</v>
      </c>
      <c r="G27" s="1">
        <v>21</v>
      </c>
      <c r="H27" s="1">
        <v>6</v>
      </c>
      <c r="I27" s="33">
        <v>0.2857142857142857</v>
      </c>
    </row>
    <row r="28" spans="1:9" x14ac:dyDescent="0.25">
      <c r="A28" s="3"/>
      <c r="B28" s="3"/>
      <c r="C28" s="3"/>
      <c r="D28" s="3"/>
      <c r="E28" s="3"/>
    </row>
    <row r="29" spans="1:9" x14ac:dyDescent="0.25">
      <c r="A29" s="3"/>
      <c r="B29" s="3"/>
      <c r="C29" s="3"/>
      <c r="D29" s="3"/>
      <c r="E29" s="3"/>
    </row>
    <row r="30" spans="1:9" x14ac:dyDescent="0.25">
      <c r="A30" s="3"/>
      <c r="B30" s="3"/>
      <c r="C30" s="3"/>
      <c r="D30" s="3"/>
      <c r="E30" s="3"/>
    </row>
    <row r="31" spans="1:9" x14ac:dyDescent="0.25">
      <c r="A31" s="35"/>
      <c r="B31" s="3"/>
      <c r="C31" s="3"/>
      <c r="D31" s="3"/>
      <c r="E31" s="3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3D28-FFD0-4C47-AD23-669A8EFC4ADB}">
  <dimension ref="A1:T36"/>
  <sheetViews>
    <sheetView zoomScaleNormal="100" workbookViewId="0">
      <selection activeCell="H34" sqref="H34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20" x14ac:dyDescent="0.25">
      <c r="A1" s="6" t="s">
        <v>81</v>
      </c>
    </row>
    <row r="2" spans="1:20" x14ac:dyDescent="0.25">
      <c r="A2" s="1" t="s">
        <v>3</v>
      </c>
      <c r="F2" s="1" t="s">
        <v>2</v>
      </c>
    </row>
    <row r="3" spans="1:20" ht="30" x14ac:dyDescent="0.25">
      <c r="A3" s="195" t="s">
        <v>13</v>
      </c>
      <c r="B3" s="30" t="s">
        <v>7</v>
      </c>
      <c r="C3" s="30" t="s">
        <v>46</v>
      </c>
      <c r="D3" s="30" t="s">
        <v>47</v>
      </c>
      <c r="F3" s="195" t="s">
        <v>13</v>
      </c>
      <c r="G3" s="30" t="s">
        <v>7</v>
      </c>
      <c r="H3" s="30" t="s">
        <v>46</v>
      </c>
      <c r="I3" s="30" t="s">
        <v>47</v>
      </c>
    </row>
    <row r="4" spans="1:20" x14ac:dyDescent="0.25">
      <c r="A4" s="31">
        <v>2018</v>
      </c>
      <c r="B4" s="1">
        <v>38</v>
      </c>
      <c r="C4" s="1">
        <v>6</v>
      </c>
      <c r="D4" s="32">
        <v>0.15789473684210525</v>
      </c>
      <c r="F4" s="31">
        <v>2018</v>
      </c>
      <c r="G4" s="1">
        <v>37</v>
      </c>
      <c r="H4" s="1">
        <v>4</v>
      </c>
      <c r="I4" s="32">
        <v>0.10810810810810811</v>
      </c>
    </row>
    <row r="5" spans="1:20" x14ac:dyDescent="0.25">
      <c r="A5" s="31">
        <v>2019</v>
      </c>
      <c r="B5" s="1">
        <v>47</v>
      </c>
      <c r="C5" s="1">
        <v>12</v>
      </c>
      <c r="D5" s="32">
        <v>0.25531914893617019</v>
      </c>
      <c r="F5" s="31">
        <v>2019</v>
      </c>
      <c r="G5" s="1">
        <v>48</v>
      </c>
      <c r="H5" s="1">
        <v>8</v>
      </c>
      <c r="I5" s="32">
        <v>0.16666666666666666</v>
      </c>
    </row>
    <row r="6" spans="1:20" x14ac:dyDescent="0.25">
      <c r="A6" s="31">
        <v>2020</v>
      </c>
      <c r="B6" s="1">
        <v>45</v>
      </c>
      <c r="C6" s="1">
        <v>14</v>
      </c>
      <c r="D6" s="32">
        <v>0.31111111111111112</v>
      </c>
      <c r="F6" s="31">
        <v>2020</v>
      </c>
      <c r="G6" s="1">
        <v>76</v>
      </c>
      <c r="H6" s="1">
        <v>11</v>
      </c>
      <c r="I6" s="32">
        <v>0.14473684210526316</v>
      </c>
      <c r="T6" s="7"/>
    </row>
    <row r="7" spans="1:20" x14ac:dyDescent="0.25">
      <c r="A7" s="31">
        <v>2021</v>
      </c>
      <c r="B7" s="1">
        <v>43</v>
      </c>
      <c r="C7" s="1">
        <v>15</v>
      </c>
      <c r="D7" s="32">
        <v>0.34883720930232559</v>
      </c>
      <c r="F7" s="31">
        <v>2021</v>
      </c>
      <c r="G7" s="1">
        <v>71</v>
      </c>
      <c r="H7" s="1">
        <v>11</v>
      </c>
      <c r="I7" s="32">
        <v>0.15492957746478872</v>
      </c>
      <c r="J7" s="7"/>
    </row>
    <row r="8" spans="1:20" x14ac:dyDescent="0.25">
      <c r="A8" s="31">
        <v>2022</v>
      </c>
      <c r="B8" s="1">
        <v>30</v>
      </c>
      <c r="C8" s="1">
        <v>13</v>
      </c>
      <c r="D8" s="32">
        <v>0.43333333333333335</v>
      </c>
      <c r="F8" s="31">
        <v>2022</v>
      </c>
      <c r="G8" s="1">
        <v>59</v>
      </c>
      <c r="H8" s="1">
        <v>11</v>
      </c>
      <c r="I8" s="32">
        <v>0.1864406779661017</v>
      </c>
    </row>
    <row r="9" spans="1:20" x14ac:dyDescent="0.25">
      <c r="A9" s="31">
        <v>2023</v>
      </c>
      <c r="B9" s="1">
        <v>30</v>
      </c>
      <c r="C9" s="1">
        <v>8</v>
      </c>
      <c r="D9" s="32">
        <v>0.26666666666666666</v>
      </c>
      <c r="F9" s="31">
        <v>2023</v>
      </c>
      <c r="G9" s="1">
        <v>59</v>
      </c>
      <c r="H9" s="1">
        <v>7</v>
      </c>
      <c r="I9" s="32">
        <v>0.11864406779661017</v>
      </c>
    </row>
    <row r="11" spans="1:20" x14ac:dyDescent="0.25">
      <c r="A11" s="1" t="s">
        <v>0</v>
      </c>
      <c r="F11" s="1" t="s">
        <v>5</v>
      </c>
    </row>
    <row r="12" spans="1:20" ht="30" x14ac:dyDescent="0.25">
      <c r="A12" s="195" t="s">
        <v>13</v>
      </c>
      <c r="B12" s="30" t="s">
        <v>7</v>
      </c>
      <c r="C12" s="30" t="s">
        <v>46</v>
      </c>
      <c r="D12" s="30" t="s">
        <v>47</v>
      </c>
      <c r="F12" s="195" t="s">
        <v>13</v>
      </c>
      <c r="G12" s="30" t="s">
        <v>7</v>
      </c>
      <c r="H12" s="30" t="s">
        <v>46</v>
      </c>
      <c r="I12" s="30" t="s">
        <v>47</v>
      </c>
    </row>
    <row r="13" spans="1:20" x14ac:dyDescent="0.25">
      <c r="A13" s="31">
        <v>2018</v>
      </c>
      <c r="B13" s="1">
        <v>58</v>
      </c>
      <c r="C13" s="1">
        <v>9</v>
      </c>
      <c r="D13" s="32">
        <v>0.15517241379310345</v>
      </c>
      <c r="F13" s="31">
        <v>2018</v>
      </c>
      <c r="G13" s="1">
        <v>84</v>
      </c>
      <c r="H13" s="1">
        <v>12</v>
      </c>
      <c r="I13" s="32">
        <v>0.14285714285714285</v>
      </c>
    </row>
    <row r="14" spans="1:20" x14ac:dyDescent="0.25">
      <c r="A14" s="31">
        <v>2019</v>
      </c>
      <c r="B14" s="1">
        <v>77</v>
      </c>
      <c r="C14" s="1">
        <v>19</v>
      </c>
      <c r="D14" s="32">
        <v>0.24675324675324675</v>
      </c>
      <c r="F14" s="31">
        <v>2019</v>
      </c>
      <c r="G14" s="1">
        <v>69</v>
      </c>
      <c r="H14" s="1">
        <v>18</v>
      </c>
      <c r="I14" s="32">
        <v>0.2608695652173913</v>
      </c>
    </row>
    <row r="15" spans="1:20" x14ac:dyDescent="0.25">
      <c r="A15" s="31">
        <v>2020</v>
      </c>
      <c r="B15" s="1">
        <v>94</v>
      </c>
      <c r="C15" s="1">
        <v>31</v>
      </c>
      <c r="D15" s="32">
        <v>0.32978723404255317</v>
      </c>
      <c r="F15" s="31">
        <v>2020</v>
      </c>
      <c r="G15" s="1">
        <v>111</v>
      </c>
      <c r="H15" s="1">
        <v>27</v>
      </c>
      <c r="I15" s="32">
        <v>0.24324324324324326</v>
      </c>
      <c r="J15" s="7"/>
    </row>
    <row r="16" spans="1:20" x14ac:dyDescent="0.25">
      <c r="A16" s="31">
        <v>2021</v>
      </c>
      <c r="B16" s="1">
        <v>76</v>
      </c>
      <c r="C16" s="1">
        <v>15</v>
      </c>
      <c r="D16" s="32">
        <v>0.19736842105263158</v>
      </c>
      <c r="F16" s="31">
        <v>2021</v>
      </c>
      <c r="G16" s="1">
        <v>86</v>
      </c>
      <c r="H16" s="1">
        <v>22</v>
      </c>
      <c r="I16" s="32">
        <v>0.2558139534883721</v>
      </c>
      <c r="J16" s="7"/>
    </row>
    <row r="17" spans="1:10" x14ac:dyDescent="0.25">
      <c r="A17" s="31">
        <v>2022</v>
      </c>
      <c r="B17" s="1">
        <v>57</v>
      </c>
      <c r="C17" s="1">
        <v>13</v>
      </c>
      <c r="D17" s="32">
        <v>0.22807017543859648</v>
      </c>
      <c r="F17" s="31">
        <v>2022</v>
      </c>
      <c r="G17" s="1">
        <v>71</v>
      </c>
      <c r="H17" s="1">
        <v>17</v>
      </c>
      <c r="I17" s="32">
        <v>0.23943661971830985</v>
      </c>
      <c r="J17" s="7"/>
    </row>
    <row r="18" spans="1:10" x14ac:dyDescent="0.25">
      <c r="A18" s="31">
        <v>2023</v>
      </c>
      <c r="B18" s="1">
        <v>56</v>
      </c>
      <c r="C18" s="1">
        <v>13</v>
      </c>
      <c r="D18" s="32">
        <v>0.23214285714285715</v>
      </c>
      <c r="F18" s="31">
        <v>2023</v>
      </c>
      <c r="G18" s="1">
        <v>65</v>
      </c>
      <c r="H18" s="1">
        <v>14</v>
      </c>
      <c r="I18" s="32">
        <v>0.2153846153846154</v>
      </c>
      <c r="J18" s="7"/>
    </row>
    <row r="19" spans="1:10" x14ac:dyDescent="0.25">
      <c r="J19" s="7"/>
    </row>
    <row r="20" spans="1:10" x14ac:dyDescent="0.25">
      <c r="A20" s="1" t="s">
        <v>1</v>
      </c>
      <c r="F20" s="1" t="s">
        <v>6</v>
      </c>
      <c r="J20" s="7"/>
    </row>
    <row r="21" spans="1:10" ht="30" x14ac:dyDescent="0.25">
      <c r="A21" s="195" t="s">
        <v>13</v>
      </c>
      <c r="B21" s="30" t="s">
        <v>7</v>
      </c>
      <c r="C21" s="30" t="s">
        <v>46</v>
      </c>
      <c r="D21" s="30" t="s">
        <v>47</v>
      </c>
      <c r="F21" s="195" t="s">
        <v>13</v>
      </c>
      <c r="G21" s="30" t="s">
        <v>7</v>
      </c>
      <c r="H21" s="30" t="s">
        <v>46</v>
      </c>
      <c r="I21" s="30" t="s">
        <v>47</v>
      </c>
      <c r="J21" s="7"/>
    </row>
    <row r="22" spans="1:10" x14ac:dyDescent="0.25">
      <c r="A22" s="31">
        <v>2018</v>
      </c>
      <c r="B22" s="1">
        <v>7</v>
      </c>
      <c r="C22" s="1">
        <v>2</v>
      </c>
      <c r="D22" s="32">
        <v>0.2857142857142857</v>
      </c>
      <c r="F22" s="31">
        <v>2018</v>
      </c>
      <c r="G22" s="1">
        <v>41</v>
      </c>
      <c r="H22" s="1">
        <v>3</v>
      </c>
      <c r="I22" s="32">
        <v>7.3170731707317069E-2</v>
      </c>
      <c r="J22" s="7"/>
    </row>
    <row r="23" spans="1:10" x14ac:dyDescent="0.25">
      <c r="A23" s="31">
        <v>2019</v>
      </c>
      <c r="B23" s="1">
        <v>23</v>
      </c>
      <c r="C23" s="1">
        <v>3</v>
      </c>
      <c r="D23" s="32">
        <v>0.13043478260869565</v>
      </c>
      <c r="F23" s="31">
        <v>2019</v>
      </c>
      <c r="G23" s="1">
        <v>42</v>
      </c>
      <c r="H23" s="1">
        <v>7</v>
      </c>
      <c r="I23" s="32">
        <v>0.16666666666666666</v>
      </c>
      <c r="J23" s="7"/>
    </row>
    <row r="24" spans="1:10" x14ac:dyDescent="0.25">
      <c r="A24" s="31">
        <v>2020</v>
      </c>
      <c r="B24" s="1">
        <v>21</v>
      </c>
      <c r="C24" s="1">
        <v>4</v>
      </c>
      <c r="D24" s="32">
        <v>0.19047619047619047</v>
      </c>
      <c r="F24" s="31">
        <v>2020</v>
      </c>
      <c r="G24" s="1">
        <v>66</v>
      </c>
      <c r="H24" s="1">
        <v>7</v>
      </c>
      <c r="I24" s="32">
        <v>0.10606060606060606</v>
      </c>
    </row>
    <row r="25" spans="1:10" x14ac:dyDescent="0.25">
      <c r="A25" s="31">
        <v>2021</v>
      </c>
      <c r="B25" s="1">
        <v>21</v>
      </c>
      <c r="C25" s="1">
        <v>7</v>
      </c>
      <c r="D25" s="32">
        <v>0.33333333333333331</v>
      </c>
      <c r="F25" s="31">
        <v>2021</v>
      </c>
      <c r="G25" s="1">
        <v>47</v>
      </c>
      <c r="H25" s="1">
        <v>10</v>
      </c>
      <c r="I25" s="32">
        <v>0.21276595744680851</v>
      </c>
    </row>
    <row r="26" spans="1:10" x14ac:dyDescent="0.25">
      <c r="A26" s="31">
        <v>2022</v>
      </c>
      <c r="B26" s="1">
        <v>19</v>
      </c>
      <c r="C26" s="1">
        <v>7</v>
      </c>
      <c r="D26" s="32">
        <v>0.36842105263157893</v>
      </c>
      <c r="F26" s="31">
        <v>2022</v>
      </c>
      <c r="G26" s="1">
        <v>39</v>
      </c>
      <c r="H26" s="1">
        <v>10</v>
      </c>
      <c r="I26" s="32">
        <v>0.25641025641025639</v>
      </c>
    </row>
    <row r="27" spans="1:10" x14ac:dyDescent="0.25">
      <c r="A27" s="31">
        <v>2023</v>
      </c>
      <c r="B27" s="1">
        <v>27</v>
      </c>
      <c r="C27" s="1">
        <v>5</v>
      </c>
      <c r="D27" s="32">
        <v>0.18518518518518517</v>
      </c>
      <c r="F27" s="31">
        <v>2023</v>
      </c>
      <c r="G27" s="1">
        <v>36</v>
      </c>
      <c r="H27" s="1">
        <v>7</v>
      </c>
      <c r="I27" s="32">
        <v>0.19444444444444445</v>
      </c>
    </row>
    <row r="29" spans="1:10" x14ac:dyDescent="0.25">
      <c r="A29" s="1" t="s">
        <v>4</v>
      </c>
    </row>
    <row r="30" spans="1:10" ht="30" x14ac:dyDescent="0.25">
      <c r="A30" s="195" t="s">
        <v>13</v>
      </c>
      <c r="B30" s="30" t="s">
        <v>7</v>
      </c>
      <c r="C30" s="30" t="s">
        <v>46</v>
      </c>
      <c r="D30" s="30" t="s">
        <v>47</v>
      </c>
    </row>
    <row r="31" spans="1:10" x14ac:dyDescent="0.25">
      <c r="A31" s="31">
        <v>2018</v>
      </c>
      <c r="B31" s="1">
        <v>52</v>
      </c>
      <c r="C31" s="1">
        <v>7</v>
      </c>
      <c r="D31" s="32">
        <v>0.13461538461538461</v>
      </c>
    </row>
    <row r="32" spans="1:10" x14ac:dyDescent="0.25">
      <c r="A32" s="31">
        <v>2019</v>
      </c>
      <c r="B32" s="1">
        <v>60</v>
      </c>
      <c r="C32" s="1">
        <v>8</v>
      </c>
      <c r="D32" s="32">
        <v>0.13333333333333333</v>
      </c>
    </row>
    <row r="33" spans="1:4" x14ac:dyDescent="0.25">
      <c r="A33" s="31">
        <v>2020</v>
      </c>
      <c r="B33" s="1">
        <v>67</v>
      </c>
      <c r="C33" s="1">
        <v>20</v>
      </c>
      <c r="D33" s="32">
        <v>0.29850746268656714</v>
      </c>
    </row>
    <row r="34" spans="1:4" x14ac:dyDescent="0.25">
      <c r="A34" s="31">
        <v>2021</v>
      </c>
      <c r="B34" s="1">
        <v>69</v>
      </c>
      <c r="C34" s="1">
        <v>12</v>
      </c>
      <c r="D34" s="32">
        <v>0.17391304347826086</v>
      </c>
    </row>
    <row r="35" spans="1:4" x14ac:dyDescent="0.25">
      <c r="A35" s="31">
        <v>2022</v>
      </c>
      <c r="B35" s="1">
        <v>60</v>
      </c>
      <c r="C35" s="1">
        <v>8</v>
      </c>
      <c r="D35" s="32">
        <v>0.13333333333333333</v>
      </c>
    </row>
    <row r="36" spans="1:4" x14ac:dyDescent="0.25">
      <c r="A36" s="31">
        <v>2023</v>
      </c>
      <c r="B36" s="1">
        <v>62</v>
      </c>
      <c r="C36" s="1">
        <v>12</v>
      </c>
      <c r="D36" s="32">
        <v>0.19354838709677419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56ED-65EA-4882-AF12-1125EC60D1CF}">
  <dimension ref="A1:H11"/>
  <sheetViews>
    <sheetView zoomScaleNormal="100" workbookViewId="0"/>
  </sheetViews>
  <sheetFormatPr defaultRowHeight="15" x14ac:dyDescent="0.25"/>
  <cols>
    <col min="1" max="1" width="12.85546875" customWidth="1"/>
    <col min="2" max="2" width="10.42578125" customWidth="1"/>
    <col min="3" max="4" width="12.140625" customWidth="1"/>
    <col min="6" max="6" width="13.140625" customWidth="1"/>
    <col min="7" max="7" width="10.5703125" bestFit="1" customWidth="1"/>
    <col min="8" max="8" width="10.5703125" customWidth="1"/>
    <col min="17" max="21" width="9.7109375" customWidth="1"/>
    <col min="29" max="29" width="12.28515625" customWidth="1"/>
  </cols>
  <sheetData>
    <row r="1" spans="1:8" x14ac:dyDescent="0.25">
      <c r="A1" s="6" t="s">
        <v>142</v>
      </c>
      <c r="B1" s="21"/>
      <c r="C1" s="21"/>
      <c r="E1" s="21"/>
    </row>
    <row r="2" spans="1:8" x14ac:dyDescent="0.25">
      <c r="A2" s="195" t="s">
        <v>13</v>
      </c>
      <c r="B2" s="195" t="s">
        <v>20</v>
      </c>
      <c r="C2" s="195" t="s">
        <v>16</v>
      </c>
      <c r="E2" s="21"/>
    </row>
    <row r="3" spans="1:8" x14ac:dyDescent="0.25">
      <c r="A3" s="50">
        <v>2018</v>
      </c>
      <c r="B3" s="9">
        <v>0.12</v>
      </c>
      <c r="C3" s="9">
        <v>0.15</v>
      </c>
      <c r="E3" s="21"/>
    </row>
    <row r="4" spans="1:8" x14ac:dyDescent="0.25">
      <c r="A4" s="50">
        <v>2019</v>
      </c>
      <c r="B4" s="9">
        <v>0.18</v>
      </c>
      <c r="C4" s="9">
        <v>0.22</v>
      </c>
      <c r="E4" s="21"/>
    </row>
    <row r="5" spans="1:8" x14ac:dyDescent="0.25">
      <c r="A5" s="50">
        <v>2020</v>
      </c>
      <c r="B5" s="9">
        <v>0.21</v>
      </c>
      <c r="C5" s="9">
        <v>0.26</v>
      </c>
      <c r="E5" s="21"/>
      <c r="F5" s="51"/>
      <c r="G5" s="51"/>
      <c r="H5" s="51"/>
    </row>
    <row r="6" spans="1:8" x14ac:dyDescent="0.25">
      <c r="A6" s="50">
        <v>2021</v>
      </c>
      <c r="B6" s="9">
        <v>0.25</v>
      </c>
      <c r="C6" s="9">
        <v>0.21</v>
      </c>
      <c r="E6" s="21"/>
      <c r="F6" s="51"/>
      <c r="G6" s="51"/>
      <c r="H6" s="51"/>
    </row>
    <row r="7" spans="1:8" x14ac:dyDescent="0.25">
      <c r="A7" s="50">
        <v>2022</v>
      </c>
      <c r="B7" s="9">
        <v>0.27</v>
      </c>
      <c r="C7" s="9">
        <v>0.22</v>
      </c>
      <c r="E7" s="21"/>
      <c r="F7" s="51"/>
      <c r="G7" s="51"/>
      <c r="H7" s="51"/>
    </row>
    <row r="8" spans="1:8" x14ac:dyDescent="0.25">
      <c r="A8" s="50">
        <v>2023</v>
      </c>
      <c r="B8" s="9">
        <v>0.21</v>
      </c>
      <c r="C8" s="9">
        <v>0.19</v>
      </c>
      <c r="E8" s="21"/>
      <c r="F8" s="51"/>
      <c r="G8" s="51"/>
      <c r="H8" s="51"/>
    </row>
    <row r="9" spans="1:8" x14ac:dyDescent="0.25">
      <c r="A9" s="49" t="s">
        <v>41</v>
      </c>
      <c r="B9" s="19">
        <v>0.21</v>
      </c>
      <c r="C9" s="19">
        <v>0.21</v>
      </c>
      <c r="E9" s="21"/>
      <c r="F9" s="51"/>
      <c r="G9" s="51"/>
      <c r="H9" s="51"/>
    </row>
    <row r="10" spans="1:8" x14ac:dyDescent="0.25">
      <c r="E10" s="21"/>
      <c r="F10" s="51"/>
      <c r="G10" s="51"/>
      <c r="H10" s="51"/>
    </row>
    <row r="11" spans="1:8" x14ac:dyDescent="0.25">
      <c r="E11" s="21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CDED-396A-483B-B122-9E8B5CFBEB41}">
  <dimension ref="A1:J8"/>
  <sheetViews>
    <sheetView zoomScaleNormal="100" workbookViewId="0">
      <selection activeCell="G34" sqref="G34"/>
    </sheetView>
  </sheetViews>
  <sheetFormatPr defaultRowHeight="15" x14ac:dyDescent="0.25"/>
  <cols>
    <col min="1" max="1" width="12.7109375" customWidth="1"/>
    <col min="2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10" x14ac:dyDescent="0.25">
      <c r="A1" s="6" t="s">
        <v>143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1"/>
      <c r="B2" s="34">
        <v>2018</v>
      </c>
      <c r="C2" s="34">
        <v>2019</v>
      </c>
      <c r="D2" s="34">
        <v>2020</v>
      </c>
      <c r="E2" s="34">
        <v>2021</v>
      </c>
    </row>
    <row r="3" spans="1:10" x14ac:dyDescent="0.25">
      <c r="A3" s="1" t="s">
        <v>24</v>
      </c>
      <c r="B3" s="9">
        <v>0.189</v>
      </c>
      <c r="C3" s="9">
        <v>0.224</v>
      </c>
      <c r="D3" s="9">
        <v>0.23</v>
      </c>
      <c r="E3" s="9">
        <v>0.2</v>
      </c>
    </row>
    <row r="4" spans="1:10" x14ac:dyDescent="0.25">
      <c r="A4" s="1" t="s">
        <v>43</v>
      </c>
      <c r="B4" s="33">
        <v>0.20491803278688525</v>
      </c>
      <c r="C4" s="33">
        <v>0.23799582463465555</v>
      </c>
      <c r="D4" s="33">
        <v>0.22276029055690072</v>
      </c>
      <c r="E4" s="33">
        <v>0.23582089552238805</v>
      </c>
    </row>
    <row r="5" spans="1:10" x14ac:dyDescent="0.25">
      <c r="A5" s="1" t="s">
        <v>42</v>
      </c>
      <c r="B5" s="9">
        <v>0.108</v>
      </c>
      <c r="C5" s="9">
        <v>9.8000000000000004E-2</v>
      </c>
      <c r="D5" s="9">
        <v>0.08</v>
      </c>
      <c r="E5" s="9">
        <v>0.14599999999999999</v>
      </c>
    </row>
    <row r="6" spans="1:10" x14ac:dyDescent="0.25">
      <c r="A6" s="1" t="s">
        <v>25</v>
      </c>
      <c r="B6" s="9">
        <v>0.19</v>
      </c>
      <c r="C6" s="9">
        <v>0.19</v>
      </c>
      <c r="D6" s="9">
        <v>0.17</v>
      </c>
      <c r="E6" s="9">
        <v>0.18</v>
      </c>
    </row>
    <row r="7" spans="1:10" x14ac:dyDescent="0.25">
      <c r="A7" s="1" t="s">
        <v>26</v>
      </c>
      <c r="B7" s="9">
        <v>0.23699999999999999</v>
      </c>
      <c r="C7" s="9">
        <v>0.26800000000000002</v>
      </c>
      <c r="D7" s="9">
        <v>0.25900000000000001</v>
      </c>
      <c r="E7" s="9">
        <v>0.27200000000000002</v>
      </c>
    </row>
    <row r="8" spans="1:10" x14ac:dyDescent="0.25">
      <c r="A8" s="1" t="s">
        <v>23</v>
      </c>
      <c r="B8" s="9">
        <v>0.15</v>
      </c>
      <c r="C8" s="9">
        <v>0.19</v>
      </c>
      <c r="D8" s="9">
        <v>0.15</v>
      </c>
      <c r="E8" s="9">
        <v>0.15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C5D2-9863-4065-91D5-9DAF7B261B70}">
  <dimension ref="A1:Y42"/>
  <sheetViews>
    <sheetView zoomScaleNormal="100" workbookViewId="0">
      <selection activeCell="P1" sqref="P1"/>
    </sheetView>
  </sheetViews>
  <sheetFormatPr defaultRowHeight="15" x14ac:dyDescent="0.25"/>
  <cols>
    <col min="1" max="1" width="46.85546875" customWidth="1"/>
    <col min="2" max="2" width="13" style="64" customWidth="1"/>
    <col min="16" max="16" width="41" customWidth="1"/>
    <col min="17" max="17" width="12.140625" customWidth="1"/>
  </cols>
  <sheetData>
    <row r="1" spans="1:25" x14ac:dyDescent="0.25">
      <c r="A1" s="6" t="s">
        <v>141</v>
      </c>
      <c r="P1" s="6" t="s">
        <v>144</v>
      </c>
    </row>
    <row r="2" spans="1:25" x14ac:dyDescent="0.25">
      <c r="A2" s="46" t="s">
        <v>140</v>
      </c>
      <c r="B2" s="46" t="s">
        <v>46</v>
      </c>
      <c r="P2" s="6"/>
      <c r="R2" s="43"/>
      <c r="S2" s="43"/>
      <c r="T2" s="43"/>
      <c r="U2" s="43"/>
      <c r="V2" s="43"/>
      <c r="W2" s="43"/>
      <c r="X2" s="43"/>
      <c r="Y2" s="43"/>
    </row>
    <row r="3" spans="1:25" x14ac:dyDescent="0.25">
      <c r="A3" s="1" t="s">
        <v>139</v>
      </c>
      <c r="B3" s="67">
        <v>14.429999999999998</v>
      </c>
      <c r="R3" s="43"/>
      <c r="S3" s="43"/>
      <c r="T3" s="43"/>
      <c r="U3" s="43"/>
      <c r="V3" s="43"/>
      <c r="W3" s="43"/>
      <c r="X3" s="43"/>
      <c r="Y3" s="43"/>
    </row>
    <row r="4" spans="1:25" x14ac:dyDescent="0.25">
      <c r="A4" s="1" t="s">
        <v>267</v>
      </c>
      <c r="B4" s="67">
        <v>3</v>
      </c>
      <c r="R4" s="43"/>
      <c r="S4" s="43"/>
      <c r="T4" s="43"/>
      <c r="U4" s="43"/>
      <c r="V4" s="43"/>
      <c r="W4" s="43"/>
      <c r="X4" s="43"/>
      <c r="Y4" s="43"/>
    </row>
    <row r="5" spans="1:25" x14ac:dyDescent="0.25">
      <c r="A5" s="1" t="s">
        <v>137</v>
      </c>
      <c r="B5" s="67">
        <v>5.8999999999999995</v>
      </c>
      <c r="P5" s="1" t="s">
        <v>136</v>
      </c>
      <c r="Q5" s="1" t="s">
        <v>46</v>
      </c>
      <c r="R5" s="70"/>
      <c r="S5" s="43"/>
      <c r="T5" s="43"/>
      <c r="U5" s="43"/>
      <c r="V5" s="43"/>
      <c r="W5" s="43"/>
      <c r="X5" s="43"/>
      <c r="Y5" s="43"/>
    </row>
    <row r="6" spans="1:25" x14ac:dyDescent="0.25">
      <c r="A6" s="1" t="s">
        <v>135</v>
      </c>
      <c r="B6" s="67">
        <v>17.89</v>
      </c>
      <c r="P6" s="1" t="s">
        <v>134</v>
      </c>
      <c r="Q6" s="1">
        <v>29.100000000000005</v>
      </c>
      <c r="R6" s="70"/>
      <c r="S6" s="43"/>
      <c r="T6" s="43"/>
      <c r="U6" s="43"/>
      <c r="V6" s="43"/>
      <c r="W6" s="43"/>
      <c r="X6" s="43"/>
      <c r="Y6" s="43"/>
    </row>
    <row r="7" spans="1:25" x14ac:dyDescent="0.25">
      <c r="A7" s="1" t="s">
        <v>133</v>
      </c>
      <c r="B7" s="67">
        <v>10.749999999999996</v>
      </c>
      <c r="P7" s="1" t="s">
        <v>132</v>
      </c>
      <c r="Q7" s="1">
        <v>5.1500000000000012</v>
      </c>
      <c r="R7" s="70"/>
      <c r="S7" s="43"/>
      <c r="T7" s="43"/>
      <c r="U7" s="43"/>
      <c r="V7" s="43"/>
      <c r="W7" s="43"/>
      <c r="X7" s="43"/>
      <c r="Y7" s="43"/>
    </row>
    <row r="8" spans="1:25" x14ac:dyDescent="0.25">
      <c r="A8" s="1" t="s">
        <v>131</v>
      </c>
      <c r="B8" s="67">
        <v>7.1000000000000005</v>
      </c>
      <c r="P8" s="1" t="s">
        <v>12</v>
      </c>
      <c r="Q8" s="1">
        <v>34.250000000000007</v>
      </c>
      <c r="R8" s="70"/>
      <c r="S8" s="43"/>
      <c r="T8" s="43"/>
      <c r="U8" s="43"/>
      <c r="V8" s="43"/>
      <c r="W8" s="43"/>
      <c r="X8" s="43"/>
      <c r="Y8" s="43"/>
    </row>
    <row r="9" spans="1:25" x14ac:dyDescent="0.25">
      <c r="A9" s="1" t="s">
        <v>130</v>
      </c>
      <c r="B9" s="67">
        <v>2.25</v>
      </c>
      <c r="R9" s="43"/>
      <c r="S9" s="43"/>
      <c r="T9" s="43"/>
      <c r="U9" s="43"/>
      <c r="V9" s="43"/>
      <c r="W9" s="43"/>
      <c r="X9" s="43"/>
      <c r="Y9" s="43"/>
    </row>
    <row r="10" spans="1:25" x14ac:dyDescent="0.25">
      <c r="A10" s="1" t="s">
        <v>129</v>
      </c>
      <c r="B10" s="67">
        <v>2.25</v>
      </c>
      <c r="R10" s="43"/>
      <c r="S10" s="43"/>
      <c r="T10" s="43"/>
      <c r="U10" s="43"/>
      <c r="V10" s="43"/>
      <c r="W10" s="43"/>
      <c r="X10" s="43"/>
      <c r="Y10" s="43"/>
    </row>
    <row r="11" spans="1:25" x14ac:dyDescent="0.25">
      <c r="A11" s="1" t="s">
        <v>128</v>
      </c>
      <c r="B11" s="67">
        <v>7.0500000000000007</v>
      </c>
      <c r="R11" s="43"/>
      <c r="S11" s="43"/>
      <c r="T11" s="43"/>
      <c r="U11" s="43"/>
      <c r="V11" s="43"/>
      <c r="W11" s="43"/>
      <c r="X11" s="43"/>
      <c r="Y11" s="43"/>
    </row>
    <row r="12" spans="1:25" x14ac:dyDescent="0.25">
      <c r="A12" s="1" t="s">
        <v>127</v>
      </c>
      <c r="B12" s="67">
        <v>3.4000000000000004</v>
      </c>
      <c r="R12" s="43"/>
      <c r="S12" s="43"/>
      <c r="T12" s="43"/>
      <c r="U12" s="43"/>
      <c r="V12" s="43"/>
      <c r="W12" s="43"/>
      <c r="X12" s="43"/>
      <c r="Y12" s="43"/>
    </row>
    <row r="13" spans="1:25" x14ac:dyDescent="0.25">
      <c r="A13" s="1" t="s">
        <v>126</v>
      </c>
      <c r="B13" s="67">
        <v>3.55</v>
      </c>
      <c r="P13" s="1" t="s">
        <v>125</v>
      </c>
      <c r="Q13" s="1" t="s">
        <v>46</v>
      </c>
      <c r="R13" s="70"/>
      <c r="S13" s="43"/>
      <c r="T13" s="43"/>
      <c r="U13" s="43"/>
      <c r="V13" s="43"/>
      <c r="W13" s="43"/>
      <c r="X13" s="43"/>
      <c r="Y13" s="43"/>
    </row>
    <row r="14" spans="1:25" x14ac:dyDescent="0.25">
      <c r="A14" s="1" t="s">
        <v>124</v>
      </c>
      <c r="B14" s="67">
        <v>4.88</v>
      </c>
      <c r="P14" s="1" t="s">
        <v>123</v>
      </c>
      <c r="Q14" s="1">
        <v>20.639999999999997</v>
      </c>
      <c r="R14" s="70"/>
      <c r="S14" s="43"/>
      <c r="T14" s="43"/>
      <c r="U14" s="43"/>
      <c r="V14" s="43"/>
      <c r="W14" s="43"/>
      <c r="X14" s="43"/>
      <c r="Y14" s="43"/>
    </row>
    <row r="15" spans="1:25" x14ac:dyDescent="0.25">
      <c r="A15" s="1" t="s">
        <v>122</v>
      </c>
      <c r="B15" s="67">
        <v>5.1999999999999993</v>
      </c>
      <c r="P15" s="1" t="s">
        <v>121</v>
      </c>
      <c r="Q15" s="1">
        <v>37.433</v>
      </c>
      <c r="R15" s="70"/>
      <c r="S15" s="43"/>
      <c r="T15" s="43"/>
      <c r="U15" s="43"/>
      <c r="V15" s="43"/>
      <c r="W15" s="43"/>
      <c r="X15" s="43"/>
      <c r="Y15" s="43"/>
    </row>
    <row r="16" spans="1:25" x14ac:dyDescent="0.25">
      <c r="A16" s="1" t="s">
        <v>120</v>
      </c>
      <c r="B16" s="67">
        <v>9</v>
      </c>
      <c r="P16" s="1" t="s">
        <v>119</v>
      </c>
      <c r="Q16" s="1">
        <v>13.489999999999997</v>
      </c>
      <c r="R16" s="70"/>
      <c r="S16" s="43"/>
      <c r="T16" s="43"/>
      <c r="U16" s="43"/>
      <c r="V16" s="43"/>
      <c r="W16" s="43"/>
      <c r="X16" s="43"/>
      <c r="Y16" s="43"/>
    </row>
    <row r="17" spans="1:25" x14ac:dyDescent="0.25">
      <c r="A17" s="1" t="s">
        <v>118</v>
      </c>
      <c r="B17" s="67">
        <v>0.4</v>
      </c>
      <c r="P17" s="1" t="s">
        <v>117</v>
      </c>
      <c r="Q17" s="1">
        <v>10.3</v>
      </c>
      <c r="R17" s="70"/>
      <c r="S17" s="43"/>
      <c r="T17" s="43"/>
      <c r="U17" s="43"/>
      <c r="V17" s="43"/>
      <c r="W17" s="43"/>
      <c r="X17" s="43"/>
      <c r="Y17" s="43"/>
    </row>
    <row r="18" spans="1:25" x14ac:dyDescent="0.25">
      <c r="A18" s="1" t="s">
        <v>116</v>
      </c>
      <c r="B18" s="67">
        <v>0.73</v>
      </c>
      <c r="P18" s="1" t="s">
        <v>115</v>
      </c>
      <c r="Q18" s="1">
        <v>9.0299999999999994</v>
      </c>
      <c r="R18" s="70"/>
      <c r="S18" s="43"/>
      <c r="T18" s="43"/>
      <c r="U18" s="43"/>
      <c r="V18" s="43"/>
      <c r="W18" s="43"/>
      <c r="X18" s="43"/>
      <c r="Y18" s="43"/>
    </row>
    <row r="19" spans="1:25" x14ac:dyDescent="0.25">
      <c r="A19" s="1" t="s">
        <v>114</v>
      </c>
      <c r="B19" s="67">
        <v>1.7</v>
      </c>
      <c r="P19" s="1" t="s">
        <v>12</v>
      </c>
      <c r="Q19" s="1">
        <v>90.893000000000001</v>
      </c>
      <c r="R19" s="70"/>
      <c r="S19" s="43"/>
      <c r="T19" s="43"/>
      <c r="U19" s="43"/>
      <c r="V19" s="43"/>
      <c r="W19" s="43"/>
      <c r="X19" s="43"/>
      <c r="Y19" s="43"/>
    </row>
    <row r="20" spans="1:25" x14ac:dyDescent="0.25">
      <c r="A20" s="1" t="s">
        <v>113</v>
      </c>
      <c r="B20" s="67">
        <v>2.2999999999999998</v>
      </c>
      <c r="R20" s="43"/>
      <c r="S20" s="43"/>
      <c r="T20" s="43"/>
      <c r="U20" s="43"/>
      <c r="V20" s="43"/>
      <c r="W20" s="43"/>
      <c r="X20" s="43"/>
      <c r="Y20" s="43"/>
    </row>
    <row r="21" spans="1:25" x14ac:dyDescent="0.25">
      <c r="A21" s="1" t="s">
        <v>112</v>
      </c>
      <c r="B21" s="67">
        <v>21.299999999999997</v>
      </c>
      <c r="R21" s="43"/>
      <c r="S21" s="43"/>
      <c r="T21" s="43"/>
      <c r="U21" s="43"/>
      <c r="V21" s="43"/>
      <c r="W21" s="43"/>
      <c r="X21" s="43"/>
      <c r="Y21" s="43"/>
    </row>
    <row r="22" spans="1:25" x14ac:dyDescent="0.25">
      <c r="A22" s="1" t="s">
        <v>111</v>
      </c>
      <c r="B22" s="67">
        <v>4.7</v>
      </c>
      <c r="R22" s="43"/>
      <c r="S22" s="43"/>
      <c r="T22" s="43"/>
      <c r="U22" s="43"/>
      <c r="V22" s="43"/>
      <c r="W22" s="43"/>
      <c r="X22" s="43"/>
      <c r="Y22" s="43"/>
    </row>
    <row r="23" spans="1:25" x14ac:dyDescent="0.25">
      <c r="A23" s="1" t="s">
        <v>110</v>
      </c>
      <c r="B23" s="67">
        <v>3.3000000000000007</v>
      </c>
      <c r="R23" s="43"/>
      <c r="S23" s="43"/>
      <c r="T23" s="43"/>
      <c r="U23" s="43"/>
      <c r="V23" s="43"/>
      <c r="W23" s="43"/>
      <c r="X23" s="43"/>
      <c r="Y23" s="43"/>
    </row>
    <row r="24" spans="1:25" x14ac:dyDescent="0.25">
      <c r="A24" s="1" t="s">
        <v>109</v>
      </c>
      <c r="B24" s="67">
        <v>19.079999999999998</v>
      </c>
      <c r="R24" s="43"/>
      <c r="S24" s="43"/>
      <c r="T24" s="43"/>
      <c r="U24" s="43"/>
      <c r="V24" s="43"/>
      <c r="W24" s="43"/>
      <c r="X24" s="43"/>
      <c r="Y24" s="43"/>
    </row>
    <row r="25" spans="1:25" x14ac:dyDescent="0.25">
      <c r="A25" s="1" t="s">
        <v>108</v>
      </c>
      <c r="B25" s="67">
        <v>37.45500000000002</v>
      </c>
      <c r="R25" s="43"/>
      <c r="S25" s="43"/>
      <c r="T25" s="43"/>
      <c r="U25" s="43"/>
      <c r="V25" s="43"/>
      <c r="W25" s="43"/>
      <c r="X25" s="43"/>
      <c r="Y25" s="43"/>
    </row>
    <row r="26" spans="1:25" x14ac:dyDescent="0.25">
      <c r="A26" s="1" t="s">
        <v>107</v>
      </c>
      <c r="B26" s="67">
        <v>4.4999999999999991</v>
      </c>
      <c r="R26" s="43"/>
      <c r="S26" s="43"/>
      <c r="T26" s="43"/>
      <c r="U26" s="43"/>
      <c r="V26" s="43"/>
      <c r="W26" s="43"/>
      <c r="X26" s="43"/>
      <c r="Y26" s="43"/>
    </row>
    <row r="27" spans="1:25" x14ac:dyDescent="0.25">
      <c r="A27" s="1" t="s">
        <v>106</v>
      </c>
      <c r="B27" s="67">
        <v>2.95</v>
      </c>
      <c r="P27" s="1" t="s">
        <v>105</v>
      </c>
      <c r="Q27" s="1" t="s">
        <v>46</v>
      </c>
      <c r="R27" s="70"/>
      <c r="S27" s="43"/>
      <c r="T27" s="43"/>
      <c r="U27" s="43"/>
      <c r="V27" s="43"/>
      <c r="W27" s="43"/>
      <c r="X27" s="43"/>
      <c r="Y27" s="43"/>
    </row>
    <row r="28" spans="1:25" x14ac:dyDescent="0.25">
      <c r="A28" s="1" t="s">
        <v>104</v>
      </c>
      <c r="B28" s="67">
        <v>3.0749999999999997</v>
      </c>
      <c r="P28" s="1" t="s">
        <v>103</v>
      </c>
      <c r="Q28" s="1">
        <v>18.004999999999995</v>
      </c>
      <c r="R28" s="70"/>
      <c r="S28" s="43"/>
      <c r="T28" s="43"/>
      <c r="U28" s="43"/>
      <c r="V28" s="43"/>
      <c r="W28" s="43"/>
      <c r="X28" s="43"/>
      <c r="Y28" s="43"/>
    </row>
    <row r="29" spans="1:25" x14ac:dyDescent="0.25">
      <c r="A29" s="1" t="s">
        <v>102</v>
      </c>
      <c r="B29" s="67">
        <v>0.60000000000000009</v>
      </c>
      <c r="P29" s="1" t="s">
        <v>101</v>
      </c>
      <c r="Q29" s="1">
        <v>6.6000000000000005</v>
      </c>
      <c r="R29" s="70"/>
      <c r="S29" s="43"/>
      <c r="T29" s="43"/>
      <c r="U29" s="43"/>
      <c r="V29" s="43"/>
      <c r="W29" s="43"/>
      <c r="X29" s="43"/>
      <c r="Y29" s="43"/>
    </row>
    <row r="30" spans="1:25" x14ac:dyDescent="0.25">
      <c r="A30" s="1" t="s">
        <v>100</v>
      </c>
      <c r="B30" s="67">
        <v>2.35</v>
      </c>
      <c r="P30" s="1" t="s">
        <v>99</v>
      </c>
      <c r="Q30" s="1">
        <v>12.850000000000001</v>
      </c>
      <c r="R30" s="70"/>
      <c r="S30" s="43"/>
      <c r="T30" s="43"/>
      <c r="U30" s="43"/>
      <c r="V30" s="43"/>
      <c r="W30" s="43"/>
      <c r="X30" s="43"/>
      <c r="Y30" s="43"/>
    </row>
    <row r="31" spans="1:25" x14ac:dyDescent="0.25">
      <c r="A31" s="1" t="s">
        <v>98</v>
      </c>
      <c r="B31" s="67">
        <v>21.000000000000004</v>
      </c>
      <c r="P31" s="1" t="s">
        <v>12</v>
      </c>
      <c r="Q31" s="1">
        <v>37.454999999999998</v>
      </c>
      <c r="R31" s="70"/>
      <c r="S31" s="43"/>
      <c r="T31" s="43"/>
      <c r="U31" s="43"/>
      <c r="V31" s="43"/>
      <c r="W31" s="43"/>
      <c r="X31" s="43"/>
      <c r="Y31" s="43"/>
    </row>
    <row r="32" spans="1:25" x14ac:dyDescent="0.25">
      <c r="A32" s="1" t="s">
        <v>97</v>
      </c>
      <c r="B32" s="67">
        <v>4.5000000000000009</v>
      </c>
      <c r="R32" s="43"/>
      <c r="S32" s="43"/>
      <c r="T32" s="43"/>
      <c r="U32" s="43"/>
      <c r="V32" s="43"/>
      <c r="W32" s="43"/>
      <c r="X32" s="43"/>
      <c r="Y32" s="43"/>
    </row>
    <row r="33" spans="1:25" x14ac:dyDescent="0.25">
      <c r="A33" s="1" t="s">
        <v>96</v>
      </c>
      <c r="B33" s="67">
        <v>3.35</v>
      </c>
      <c r="R33" s="43"/>
      <c r="S33" s="43"/>
      <c r="T33" s="43"/>
      <c r="U33" s="43"/>
      <c r="V33" s="43"/>
      <c r="W33" s="43"/>
      <c r="X33" s="43"/>
      <c r="Y33" s="43"/>
    </row>
    <row r="34" spans="1:25" x14ac:dyDescent="0.25">
      <c r="A34" s="1" t="s">
        <v>95</v>
      </c>
      <c r="B34" s="67">
        <v>14</v>
      </c>
    </row>
    <row r="35" spans="1:25" x14ac:dyDescent="0.25">
      <c r="A35" s="1" t="s">
        <v>94</v>
      </c>
      <c r="B35" s="67">
        <v>5.1999999999999993</v>
      </c>
    </row>
    <row r="36" spans="1:25" x14ac:dyDescent="0.25">
      <c r="A36" s="1" t="s">
        <v>93</v>
      </c>
      <c r="B36" s="69">
        <v>48</v>
      </c>
      <c r="C36" s="65">
        <v>90.893000000000015</v>
      </c>
    </row>
    <row r="37" spans="1:25" x14ac:dyDescent="0.25">
      <c r="A37" s="1" t="s">
        <v>266</v>
      </c>
      <c r="B37" s="67">
        <v>23.766999999999996</v>
      </c>
    </row>
    <row r="38" spans="1:25" x14ac:dyDescent="0.25">
      <c r="A38" s="1" t="s">
        <v>91</v>
      </c>
      <c r="B38" s="67">
        <v>31.099999999999998</v>
      </c>
    </row>
    <row r="39" spans="1:25" x14ac:dyDescent="0.25">
      <c r="A39" s="1" t="s">
        <v>90</v>
      </c>
      <c r="B39" s="67">
        <v>34.25</v>
      </c>
    </row>
    <row r="40" spans="1:25" x14ac:dyDescent="0.25">
      <c r="A40" s="1" t="s">
        <v>89</v>
      </c>
      <c r="B40" s="67">
        <v>26.649999999999995</v>
      </c>
    </row>
    <row r="41" spans="1:25" x14ac:dyDescent="0.25">
      <c r="A41" s="1" t="s">
        <v>88</v>
      </c>
      <c r="B41" s="67">
        <v>13.200000000000001</v>
      </c>
    </row>
    <row r="42" spans="1:25" x14ac:dyDescent="0.25">
      <c r="A42" s="46" t="s">
        <v>40</v>
      </c>
      <c r="B42" s="68">
        <v>469.00000000000006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2D24-1CF6-4782-8BEA-FDDFBDB3952B}">
  <dimension ref="A1:E21"/>
  <sheetViews>
    <sheetView zoomScaleNormal="100" workbookViewId="0">
      <selection activeCell="H22" sqref="H22"/>
    </sheetView>
  </sheetViews>
  <sheetFormatPr defaultRowHeight="15" x14ac:dyDescent="0.25"/>
  <cols>
    <col min="1" max="3" width="14.140625" style="93" customWidth="1"/>
    <col min="4" max="16384" width="9.140625" style="93"/>
  </cols>
  <sheetData>
    <row r="1" spans="1:5" x14ac:dyDescent="0.25">
      <c r="A1" s="218" t="s">
        <v>290</v>
      </c>
    </row>
    <row r="2" spans="1:5" ht="45" x14ac:dyDescent="0.25">
      <c r="A2" s="11" t="s">
        <v>277</v>
      </c>
      <c r="B2" s="11" t="s">
        <v>148</v>
      </c>
      <c r="C2" s="11" t="s">
        <v>147</v>
      </c>
      <c r="D2" s="11" t="s">
        <v>146</v>
      </c>
      <c r="E2" s="11" t="s">
        <v>12</v>
      </c>
    </row>
    <row r="3" spans="1:5" x14ac:dyDescent="0.25">
      <c r="A3" s="124" t="s">
        <v>0</v>
      </c>
      <c r="B3" s="125">
        <v>58</v>
      </c>
      <c r="C3" s="125">
        <v>34</v>
      </c>
      <c r="D3" s="125">
        <v>8</v>
      </c>
      <c r="E3" s="125">
        <v>100</v>
      </c>
    </row>
    <row r="4" spans="1:5" x14ac:dyDescent="0.25">
      <c r="A4" s="124" t="s">
        <v>5</v>
      </c>
      <c r="B4" s="125">
        <v>68</v>
      </c>
      <c r="C4" s="125">
        <v>34</v>
      </c>
      <c r="D4" s="125">
        <v>8</v>
      </c>
      <c r="E4" s="125">
        <v>110</v>
      </c>
    </row>
    <row r="5" spans="1:5" x14ac:dyDescent="0.25">
      <c r="A5" s="124" t="s">
        <v>4</v>
      </c>
      <c r="B5" s="125">
        <v>21</v>
      </c>
      <c r="C5" s="125">
        <v>34</v>
      </c>
      <c r="D5" s="125">
        <v>12</v>
      </c>
      <c r="E5" s="125">
        <v>67</v>
      </c>
    </row>
    <row r="6" spans="1:5" x14ac:dyDescent="0.25">
      <c r="A6" s="124" t="s">
        <v>3</v>
      </c>
      <c r="B6" s="125">
        <v>33</v>
      </c>
      <c r="C6" s="125">
        <v>29</v>
      </c>
      <c r="D6" s="125">
        <v>6</v>
      </c>
      <c r="E6" s="125">
        <v>68</v>
      </c>
    </row>
    <row r="7" spans="1:5" x14ac:dyDescent="0.25">
      <c r="A7" s="124" t="s">
        <v>1</v>
      </c>
      <c r="B7" s="125">
        <v>19</v>
      </c>
      <c r="C7" s="125">
        <v>6</v>
      </c>
      <c r="D7" s="125">
        <v>3</v>
      </c>
      <c r="E7" s="125">
        <v>28</v>
      </c>
    </row>
    <row r="8" spans="1:5" x14ac:dyDescent="0.25">
      <c r="A8" s="124" t="s">
        <v>6</v>
      </c>
      <c r="B8" s="125">
        <v>22</v>
      </c>
      <c r="C8" s="125">
        <v>10</v>
      </c>
      <c r="D8" s="125">
        <v>12</v>
      </c>
      <c r="E8" s="125">
        <v>44</v>
      </c>
    </row>
    <row r="9" spans="1:5" x14ac:dyDescent="0.25">
      <c r="A9" s="124" t="s">
        <v>2</v>
      </c>
      <c r="B9" s="125">
        <v>33</v>
      </c>
      <c r="C9" s="125">
        <v>12</v>
      </c>
      <c r="D9" s="125">
        <v>7</v>
      </c>
      <c r="E9" s="125">
        <v>52</v>
      </c>
    </row>
    <row r="10" spans="1:5" x14ac:dyDescent="0.25">
      <c r="A10" s="11" t="s">
        <v>12</v>
      </c>
      <c r="B10" s="126">
        <v>254</v>
      </c>
      <c r="C10" s="126">
        <v>159</v>
      </c>
      <c r="D10" s="126">
        <v>56</v>
      </c>
      <c r="E10" s="126">
        <v>469</v>
      </c>
    </row>
    <row r="12" spans="1:5" ht="45" x14ac:dyDescent="0.25">
      <c r="A12" s="11" t="s">
        <v>277</v>
      </c>
      <c r="B12" s="11" t="s">
        <v>148</v>
      </c>
      <c r="C12" s="11" t="s">
        <v>147</v>
      </c>
      <c r="D12" s="11" t="s">
        <v>146</v>
      </c>
      <c r="E12" s="11" t="s">
        <v>12</v>
      </c>
    </row>
    <row r="13" spans="1:5" x14ac:dyDescent="0.25">
      <c r="A13" s="124" t="s">
        <v>0</v>
      </c>
      <c r="B13" s="127">
        <v>0.57999999999999996</v>
      </c>
      <c r="C13" s="127">
        <v>0.34</v>
      </c>
      <c r="D13" s="127">
        <v>0.08</v>
      </c>
      <c r="E13" s="127">
        <v>1</v>
      </c>
    </row>
    <row r="14" spans="1:5" x14ac:dyDescent="0.25">
      <c r="A14" s="124" t="s">
        <v>5</v>
      </c>
      <c r="B14" s="127">
        <v>0.61818181818181817</v>
      </c>
      <c r="C14" s="127">
        <v>0.30909090909090908</v>
      </c>
      <c r="D14" s="127">
        <v>7.2727272727272724E-2</v>
      </c>
      <c r="E14" s="127">
        <v>1</v>
      </c>
    </row>
    <row r="15" spans="1:5" x14ac:dyDescent="0.25">
      <c r="A15" s="124" t="s">
        <v>4</v>
      </c>
      <c r="B15" s="127">
        <v>0.31343283582089554</v>
      </c>
      <c r="C15" s="127">
        <v>0.5074626865671642</v>
      </c>
      <c r="D15" s="127">
        <v>0.17910447761194029</v>
      </c>
      <c r="E15" s="127">
        <v>1</v>
      </c>
    </row>
    <row r="16" spans="1:5" x14ac:dyDescent="0.25">
      <c r="A16" s="124" t="s">
        <v>3</v>
      </c>
      <c r="B16" s="127">
        <v>0.48529411764705882</v>
      </c>
      <c r="C16" s="127">
        <v>0.4264705882352941</v>
      </c>
      <c r="D16" s="127">
        <v>8.8235294117647065E-2</v>
      </c>
      <c r="E16" s="127">
        <v>1</v>
      </c>
    </row>
    <row r="17" spans="1:5" x14ac:dyDescent="0.25">
      <c r="A17" s="124" t="s">
        <v>1</v>
      </c>
      <c r="B17" s="127">
        <v>0.6785714285714286</v>
      </c>
      <c r="C17" s="127">
        <v>0.21428571428571427</v>
      </c>
      <c r="D17" s="127">
        <v>0.10714285714285714</v>
      </c>
      <c r="E17" s="127">
        <v>1</v>
      </c>
    </row>
    <row r="18" spans="1:5" x14ac:dyDescent="0.25">
      <c r="A18" s="124" t="s">
        <v>6</v>
      </c>
      <c r="B18" s="127">
        <v>0.5</v>
      </c>
      <c r="C18" s="127">
        <v>0.22727272727272727</v>
      </c>
      <c r="D18" s="127">
        <v>0.27272727272727271</v>
      </c>
      <c r="E18" s="127">
        <v>1</v>
      </c>
    </row>
    <row r="19" spans="1:5" x14ac:dyDescent="0.25">
      <c r="A19" s="124" t="s">
        <v>2</v>
      </c>
      <c r="B19" s="127">
        <v>0.63461538461538458</v>
      </c>
      <c r="C19" s="127">
        <v>0.23076923076923078</v>
      </c>
      <c r="D19" s="127">
        <v>0.13461538461538461</v>
      </c>
      <c r="E19" s="127">
        <v>1</v>
      </c>
    </row>
    <row r="20" spans="1:5" x14ac:dyDescent="0.25">
      <c r="A20" s="11" t="s">
        <v>12</v>
      </c>
      <c r="B20" s="128">
        <v>0.54157782515991471</v>
      </c>
      <c r="C20" s="128">
        <v>0.33901918976545842</v>
      </c>
      <c r="D20" s="128">
        <v>0.11940298507462686</v>
      </c>
      <c r="E20" s="128">
        <v>1</v>
      </c>
    </row>
    <row r="21" spans="1:5" x14ac:dyDescent="0.25">
      <c r="B21" s="129"/>
      <c r="C21" s="129"/>
      <c r="D21" s="129"/>
      <c r="E21" s="1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5F2A-6EF4-40A3-AEC1-C723A88876B9}">
  <dimension ref="A1:J13"/>
  <sheetViews>
    <sheetView zoomScaleNormal="100" workbookViewId="0">
      <selection activeCell="M8" sqref="M8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8" width="12.140625" customWidth="1"/>
    <col min="10" max="10" width="13.140625" customWidth="1"/>
    <col min="11" max="11" width="10.5703125" bestFit="1" customWidth="1"/>
    <col min="12" max="12" width="10.5703125" customWidth="1"/>
    <col min="21" max="25" width="9.7109375" customWidth="1"/>
    <col min="33" max="33" width="12.28515625" customWidth="1"/>
  </cols>
  <sheetData>
    <row r="1" spans="1:10" x14ac:dyDescent="0.25">
      <c r="A1" s="59" t="s">
        <v>280</v>
      </c>
    </row>
    <row r="2" spans="1:10" x14ac:dyDescent="0.25">
      <c r="A2" s="11" t="s">
        <v>13</v>
      </c>
      <c r="B2" s="11" t="s">
        <v>10</v>
      </c>
      <c r="C2" s="11" t="s">
        <v>9</v>
      </c>
      <c r="D2" s="11" t="s">
        <v>8</v>
      </c>
      <c r="E2" s="11" t="s">
        <v>27</v>
      </c>
      <c r="F2" s="11" t="s">
        <v>57</v>
      </c>
      <c r="G2" s="11" t="s">
        <v>58</v>
      </c>
      <c r="H2" s="11" t="s">
        <v>12</v>
      </c>
    </row>
    <row r="3" spans="1:10" x14ac:dyDescent="0.25">
      <c r="A3" s="10">
        <v>2018</v>
      </c>
      <c r="B3" s="4">
        <v>2302436</v>
      </c>
      <c r="C3" s="4">
        <v>1184407</v>
      </c>
      <c r="D3" s="4">
        <v>675805</v>
      </c>
      <c r="E3" s="4">
        <v>28780069</v>
      </c>
      <c r="F3" s="4">
        <v>5347410</v>
      </c>
      <c r="G3" s="4">
        <v>3034440</v>
      </c>
      <c r="H3" s="4">
        <v>41324566.968199998</v>
      </c>
    </row>
    <row r="4" spans="1:10" x14ac:dyDescent="0.25">
      <c r="A4" s="10">
        <v>2019</v>
      </c>
      <c r="B4" s="4">
        <v>8906186</v>
      </c>
      <c r="C4" s="4">
        <v>2727366</v>
      </c>
      <c r="D4" s="4">
        <v>628450</v>
      </c>
      <c r="E4" s="4">
        <v>21073514</v>
      </c>
      <c r="F4" s="4">
        <v>4347802</v>
      </c>
      <c r="G4" s="4">
        <v>2191435</v>
      </c>
      <c r="H4" s="4">
        <v>39874753.368199989</v>
      </c>
    </row>
    <row r="5" spans="1:10" x14ac:dyDescent="0.25">
      <c r="A5" s="10">
        <v>2020</v>
      </c>
      <c r="B5" s="4">
        <v>27117776</v>
      </c>
      <c r="C5" s="4">
        <v>5508757</v>
      </c>
      <c r="D5" s="4">
        <v>1541660</v>
      </c>
      <c r="E5" s="4">
        <v>4112325</v>
      </c>
      <c r="F5" s="4">
        <v>2783046</v>
      </c>
      <c r="G5" s="4">
        <v>1555131</v>
      </c>
      <c r="H5" s="4">
        <v>42618694.538199998</v>
      </c>
    </row>
    <row r="6" spans="1:10" x14ac:dyDescent="0.25">
      <c r="A6" s="10">
        <v>2021</v>
      </c>
      <c r="B6" s="4">
        <v>36794613</v>
      </c>
      <c r="C6" s="4">
        <v>6502105</v>
      </c>
      <c r="D6" s="4">
        <v>1471030</v>
      </c>
      <c r="E6" s="4"/>
      <c r="F6" s="4"/>
      <c r="G6" s="4">
        <v>274385</v>
      </c>
      <c r="H6" s="4">
        <v>45042132.5</v>
      </c>
    </row>
    <row r="7" spans="1:10" x14ac:dyDescent="0.25">
      <c r="A7" s="10">
        <v>2022</v>
      </c>
      <c r="B7" s="4">
        <v>41902582</v>
      </c>
      <c r="C7" s="4">
        <v>5938711</v>
      </c>
      <c r="D7" s="4">
        <v>1117515</v>
      </c>
      <c r="E7" s="4"/>
      <c r="F7" s="4"/>
      <c r="G7" s="4">
        <v>27500</v>
      </c>
      <c r="H7" s="4">
        <v>48986307.600000001</v>
      </c>
    </row>
    <row r="8" spans="1:10" x14ac:dyDescent="0.25">
      <c r="A8" s="10">
        <v>2023</v>
      </c>
      <c r="B8" s="4">
        <v>48619150</v>
      </c>
      <c r="C8" s="4">
        <v>6260544</v>
      </c>
      <c r="D8" s="4">
        <v>1284250</v>
      </c>
      <c r="E8" s="4"/>
      <c r="F8" s="4"/>
      <c r="G8" s="4"/>
      <c r="H8" s="4">
        <v>56163944</v>
      </c>
    </row>
    <row r="9" spans="1:10" x14ac:dyDescent="0.25">
      <c r="A9" s="6"/>
    </row>
    <row r="10" spans="1:10" x14ac:dyDescent="0.25">
      <c r="A10" s="7"/>
    </row>
    <row r="11" spans="1:10" x14ac:dyDescent="0.25">
      <c r="A11" s="6"/>
    </row>
    <row r="12" spans="1:10" x14ac:dyDescent="0.25">
      <c r="A12" s="6"/>
      <c r="F12" s="3"/>
      <c r="G12" s="3"/>
      <c r="H12" s="3"/>
      <c r="I12" s="3"/>
      <c r="J12" s="3"/>
    </row>
    <row r="13" spans="1:10" x14ac:dyDescent="0.25">
      <c r="F13" s="14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9096B-6332-4D57-977F-CB6EBEC08584}">
  <dimension ref="A1:F9"/>
  <sheetViews>
    <sheetView zoomScaleNormal="100" workbookViewId="0">
      <selection activeCell="F24" sqref="F24"/>
    </sheetView>
  </sheetViews>
  <sheetFormatPr defaultRowHeight="15" x14ac:dyDescent="0.25"/>
  <cols>
    <col min="2" max="2" width="15.140625" customWidth="1"/>
    <col min="3" max="3" width="14.5703125" customWidth="1"/>
    <col min="6" max="6" width="9.140625" style="3"/>
    <col min="8" max="8" width="9.5703125" customWidth="1"/>
  </cols>
  <sheetData>
    <row r="1" spans="1:6" x14ac:dyDescent="0.25">
      <c r="A1" s="6" t="s">
        <v>166</v>
      </c>
    </row>
    <row r="2" spans="1:6" s="130" customFormat="1" ht="30" x14ac:dyDescent="0.25">
      <c r="A2" s="132" t="s">
        <v>13</v>
      </c>
      <c r="B2" s="132" t="s">
        <v>165</v>
      </c>
      <c r="C2" s="132" t="s">
        <v>164</v>
      </c>
      <c r="F2" s="131"/>
    </row>
    <row r="3" spans="1:6" x14ac:dyDescent="0.25">
      <c r="A3" s="1">
        <v>2018</v>
      </c>
      <c r="B3" s="9">
        <v>0.32558139534883723</v>
      </c>
      <c r="C3" s="9">
        <v>0.38291139240506328</v>
      </c>
    </row>
    <row r="4" spans="1:6" x14ac:dyDescent="0.25">
      <c r="A4" s="1">
        <v>2019</v>
      </c>
      <c r="B4" s="9">
        <v>0.30666666666666664</v>
      </c>
      <c r="C4" s="9">
        <v>0.34426229508196721</v>
      </c>
    </row>
    <row r="5" spans="1:6" x14ac:dyDescent="0.25">
      <c r="A5" s="1">
        <v>2020</v>
      </c>
      <c r="B5" s="9">
        <v>0.30701754385964913</v>
      </c>
      <c r="C5" s="9">
        <v>0.35416666666666669</v>
      </c>
    </row>
    <row r="6" spans="1:6" x14ac:dyDescent="0.25">
      <c r="A6" s="1">
        <v>2021</v>
      </c>
      <c r="B6" s="9">
        <v>0.38043478260869568</v>
      </c>
      <c r="C6" s="9">
        <v>0.34624697336561744</v>
      </c>
    </row>
    <row r="7" spans="1:6" x14ac:dyDescent="0.25">
      <c r="A7" s="1">
        <v>2022</v>
      </c>
      <c r="B7" s="9">
        <v>0.4050632911392405</v>
      </c>
      <c r="C7" s="9">
        <v>0.35820895522388058</v>
      </c>
    </row>
    <row r="8" spans="1:6" x14ac:dyDescent="0.25">
      <c r="A8" s="1">
        <v>2023</v>
      </c>
      <c r="B8" s="9">
        <v>0.45454545454545453</v>
      </c>
      <c r="C8" s="9">
        <v>0.42388059701492536</v>
      </c>
    </row>
    <row r="9" spans="1:6" x14ac:dyDescent="0.25">
      <c r="A9" s="133" t="s">
        <v>41</v>
      </c>
      <c r="B9" s="19">
        <v>0.36034115138592748</v>
      </c>
      <c r="C9" s="19">
        <v>0.36614699331848555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285C-B4F4-4313-8EB2-C0689EE92A86}">
  <dimension ref="A1:F8"/>
  <sheetViews>
    <sheetView zoomScaleNormal="100" workbookViewId="0">
      <selection activeCell="G29" sqref="G29"/>
    </sheetView>
  </sheetViews>
  <sheetFormatPr defaultRowHeight="15" x14ac:dyDescent="0.25"/>
  <cols>
    <col min="6" max="6" width="9.140625" customWidth="1"/>
    <col min="9" max="9" width="11.5703125" customWidth="1"/>
  </cols>
  <sheetData>
    <row r="1" spans="1:6" x14ac:dyDescent="0.25">
      <c r="A1" s="6" t="s">
        <v>168</v>
      </c>
    </row>
    <row r="2" spans="1:6" x14ac:dyDescent="0.25">
      <c r="A2" s="34"/>
      <c r="B2" s="34"/>
      <c r="C2" s="34" t="s">
        <v>16</v>
      </c>
      <c r="D2" s="34" t="s">
        <v>20</v>
      </c>
      <c r="E2" s="34" t="s">
        <v>16</v>
      </c>
      <c r="F2" s="34" t="s">
        <v>20</v>
      </c>
    </row>
    <row r="3" spans="1:6" x14ac:dyDescent="0.25">
      <c r="A3" s="1" t="s">
        <v>8</v>
      </c>
      <c r="B3" s="1" t="s">
        <v>7</v>
      </c>
      <c r="C3" s="9">
        <v>0.50423728813559321</v>
      </c>
      <c r="D3" s="9">
        <v>0.49576271186440679</v>
      </c>
      <c r="E3" s="1">
        <v>119</v>
      </c>
      <c r="F3" s="1">
        <v>117</v>
      </c>
    </row>
    <row r="4" spans="1:6" x14ac:dyDescent="0.25">
      <c r="A4" s="1"/>
      <c r="B4" s="1" t="s">
        <v>46</v>
      </c>
      <c r="C4" s="9">
        <v>0.55263157894736847</v>
      </c>
      <c r="D4" s="9">
        <v>0.44736842105263158</v>
      </c>
      <c r="E4" s="1">
        <v>42</v>
      </c>
      <c r="F4" s="1">
        <v>34</v>
      </c>
    </row>
    <row r="5" spans="1:6" x14ac:dyDescent="0.25">
      <c r="A5" s="1" t="s">
        <v>9</v>
      </c>
      <c r="B5" s="1" t="s">
        <v>7</v>
      </c>
      <c r="C5" s="9">
        <v>0.529296875</v>
      </c>
      <c r="D5" s="9">
        <v>0.470703125</v>
      </c>
      <c r="E5" s="1">
        <v>271</v>
      </c>
      <c r="F5" s="1">
        <v>241</v>
      </c>
    </row>
    <row r="6" spans="1:6" x14ac:dyDescent="0.25">
      <c r="A6" s="1"/>
      <c r="B6" s="1" t="s">
        <v>46</v>
      </c>
      <c r="C6" s="9">
        <v>0.59842519685039375</v>
      </c>
      <c r="D6" s="9">
        <v>0.40157480314960631</v>
      </c>
      <c r="E6" s="1">
        <v>76</v>
      </c>
      <c r="F6" s="1">
        <v>51</v>
      </c>
    </row>
    <row r="7" spans="1:6" x14ac:dyDescent="0.25">
      <c r="A7" s="1" t="s">
        <v>10</v>
      </c>
      <c r="B7" s="1" t="s">
        <v>7</v>
      </c>
      <c r="C7" s="9">
        <v>0.6900467601870407</v>
      </c>
      <c r="D7" s="9">
        <v>0.30995323981295925</v>
      </c>
      <c r="E7" s="1">
        <v>1033</v>
      </c>
      <c r="F7" s="1">
        <v>464</v>
      </c>
    </row>
    <row r="8" spans="1:6" x14ac:dyDescent="0.25">
      <c r="A8" s="1"/>
      <c r="B8" s="1" t="s">
        <v>46</v>
      </c>
      <c r="C8" s="9">
        <v>0.68421052631578949</v>
      </c>
      <c r="D8" s="9">
        <v>0.31578947368421051</v>
      </c>
      <c r="E8" s="1">
        <v>182</v>
      </c>
      <c r="F8" s="1">
        <v>84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8845-8EE0-420E-B917-EBBBA23F79E9}">
  <dimension ref="A1:F16"/>
  <sheetViews>
    <sheetView zoomScaleNormal="100" workbookViewId="0"/>
  </sheetViews>
  <sheetFormatPr defaultRowHeight="15" x14ac:dyDescent="0.25"/>
  <cols>
    <col min="1" max="1" width="12.7109375" customWidth="1"/>
    <col min="2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6" x14ac:dyDescent="0.25">
      <c r="A1" s="59" t="s">
        <v>167</v>
      </c>
    </row>
    <row r="2" spans="1:6" x14ac:dyDescent="0.25">
      <c r="A2" s="34"/>
      <c r="B2" s="34"/>
      <c r="C2" s="34" t="s">
        <v>16</v>
      </c>
      <c r="D2" s="34" t="s">
        <v>20</v>
      </c>
      <c r="E2" s="34" t="s">
        <v>16</v>
      </c>
      <c r="F2" s="34" t="s">
        <v>20</v>
      </c>
    </row>
    <row r="3" spans="1:6" x14ac:dyDescent="0.25">
      <c r="A3" s="200" t="s">
        <v>0</v>
      </c>
      <c r="B3" s="1" t="s">
        <v>7</v>
      </c>
      <c r="C3" s="9">
        <v>0.83014354066985641</v>
      </c>
      <c r="D3" s="9">
        <v>0.16985645933014354</v>
      </c>
      <c r="E3" s="1">
        <v>347</v>
      </c>
      <c r="F3" s="1">
        <v>71</v>
      </c>
    </row>
    <row r="4" spans="1:6" x14ac:dyDescent="0.25">
      <c r="A4" s="202"/>
      <c r="B4" s="1" t="s">
        <v>46</v>
      </c>
      <c r="C4" s="9">
        <v>0.83</v>
      </c>
      <c r="D4" s="9">
        <v>0.17</v>
      </c>
      <c r="E4" s="1">
        <v>83</v>
      </c>
      <c r="F4" s="1">
        <v>17</v>
      </c>
    </row>
    <row r="5" spans="1:6" x14ac:dyDescent="0.25">
      <c r="A5" s="200" t="s">
        <v>5</v>
      </c>
      <c r="B5" s="1" t="s">
        <v>7</v>
      </c>
      <c r="C5" s="9">
        <v>0.62139917695473246</v>
      </c>
      <c r="D5" s="9">
        <v>0.37860082304526749</v>
      </c>
      <c r="E5" s="1">
        <v>302</v>
      </c>
      <c r="F5" s="1">
        <v>184</v>
      </c>
    </row>
    <row r="6" spans="1:6" x14ac:dyDescent="0.25">
      <c r="A6" s="202"/>
      <c r="B6" s="1" t="s">
        <v>46</v>
      </c>
      <c r="C6" s="9">
        <v>0.65454545454545454</v>
      </c>
      <c r="D6" s="9">
        <v>0.34545454545454546</v>
      </c>
      <c r="E6" s="1">
        <v>72</v>
      </c>
      <c r="F6" s="1">
        <v>38</v>
      </c>
    </row>
    <row r="7" spans="1:6" x14ac:dyDescent="0.25">
      <c r="A7" s="200" t="s">
        <v>4</v>
      </c>
      <c r="B7" s="1" t="s">
        <v>7</v>
      </c>
      <c r="C7" s="9">
        <v>0.83783783783783783</v>
      </c>
      <c r="D7" s="9">
        <v>0.16216216216216217</v>
      </c>
      <c r="E7" s="1">
        <v>310</v>
      </c>
      <c r="F7" s="1">
        <v>60</v>
      </c>
    </row>
    <row r="8" spans="1:6" x14ac:dyDescent="0.25">
      <c r="A8" s="202"/>
      <c r="B8" s="1" t="s">
        <v>46</v>
      </c>
      <c r="C8" s="9">
        <v>0.83582089552238803</v>
      </c>
      <c r="D8" s="9">
        <v>0.16417910447761194</v>
      </c>
      <c r="E8" s="1">
        <v>56</v>
      </c>
      <c r="F8" s="1">
        <v>11</v>
      </c>
    </row>
    <row r="9" spans="1:6" x14ac:dyDescent="0.25">
      <c r="A9" s="200" t="s">
        <v>3</v>
      </c>
      <c r="B9" s="1" t="s">
        <v>7</v>
      </c>
      <c r="C9" s="9">
        <v>0.50643776824034337</v>
      </c>
      <c r="D9" s="9">
        <v>0.49356223175965663</v>
      </c>
      <c r="E9" s="1">
        <v>118</v>
      </c>
      <c r="F9" s="1">
        <v>115</v>
      </c>
    </row>
    <row r="10" spans="1:6" x14ac:dyDescent="0.25">
      <c r="A10" s="202"/>
      <c r="B10" s="1" t="s">
        <v>46</v>
      </c>
      <c r="C10" s="9">
        <v>0.55882352941176472</v>
      </c>
      <c r="D10" s="9">
        <v>0.44117647058823528</v>
      </c>
      <c r="E10" s="1">
        <v>38</v>
      </c>
      <c r="F10" s="1">
        <v>30</v>
      </c>
    </row>
    <row r="11" spans="1:6" x14ac:dyDescent="0.25">
      <c r="A11" s="200" t="s">
        <v>1</v>
      </c>
      <c r="B11" s="1" t="s">
        <v>7</v>
      </c>
      <c r="C11" s="9">
        <v>0.46610169491525422</v>
      </c>
      <c r="D11" s="9">
        <v>0.53389830508474578</v>
      </c>
      <c r="E11" s="1">
        <v>55</v>
      </c>
      <c r="F11" s="1">
        <v>63</v>
      </c>
    </row>
    <row r="12" spans="1:6" x14ac:dyDescent="0.25">
      <c r="A12" s="202"/>
      <c r="B12" s="1" t="s">
        <v>46</v>
      </c>
      <c r="C12" s="9">
        <v>0.5357142857142857</v>
      </c>
      <c r="D12" s="9">
        <v>0.4642857142857143</v>
      </c>
      <c r="E12" s="1">
        <v>15</v>
      </c>
      <c r="F12" s="1">
        <v>13</v>
      </c>
    </row>
    <row r="13" spans="1:6" x14ac:dyDescent="0.25">
      <c r="A13" s="200" t="s">
        <v>6</v>
      </c>
      <c r="B13" s="1" t="s">
        <v>7</v>
      </c>
      <c r="C13" s="9">
        <v>0.46494464944649444</v>
      </c>
      <c r="D13" s="9">
        <v>0.5350553505535055</v>
      </c>
      <c r="E13" s="1">
        <v>126</v>
      </c>
      <c r="F13" s="1">
        <v>145</v>
      </c>
    </row>
    <row r="14" spans="1:6" x14ac:dyDescent="0.25">
      <c r="A14" s="202"/>
      <c r="B14" s="1" t="s">
        <v>46</v>
      </c>
      <c r="C14" s="9">
        <v>0.38636363636363635</v>
      </c>
      <c r="D14" s="9">
        <v>0.61363636363636365</v>
      </c>
      <c r="E14" s="1">
        <v>17</v>
      </c>
      <c r="F14" s="1">
        <v>27</v>
      </c>
    </row>
    <row r="15" spans="1:6" x14ac:dyDescent="0.25">
      <c r="A15" s="200" t="s">
        <v>2</v>
      </c>
      <c r="B15" s="1" t="s">
        <v>7</v>
      </c>
      <c r="C15" s="9">
        <v>0.47277936962750716</v>
      </c>
      <c r="D15" s="9">
        <v>0.52722063037249278</v>
      </c>
      <c r="E15" s="1">
        <v>165</v>
      </c>
      <c r="F15" s="1">
        <v>184</v>
      </c>
    </row>
    <row r="16" spans="1:6" x14ac:dyDescent="0.25">
      <c r="A16" s="202"/>
      <c r="B16" s="1" t="s">
        <v>46</v>
      </c>
      <c r="C16" s="9">
        <v>0.36538461538461536</v>
      </c>
      <c r="D16" s="9">
        <v>0.63461538461538458</v>
      </c>
      <c r="E16" s="1">
        <v>19</v>
      </c>
      <c r="F16" s="1">
        <v>33</v>
      </c>
    </row>
  </sheetData>
  <mergeCells count="7">
    <mergeCell ref="A15:A16"/>
    <mergeCell ref="A3:A4"/>
    <mergeCell ref="A5:A6"/>
    <mergeCell ref="A7:A8"/>
    <mergeCell ref="A9:A10"/>
    <mergeCell ref="A11:A12"/>
    <mergeCell ref="A13:A1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61AA1-B34E-4353-9513-A6532128130C}">
  <dimension ref="A1:AF20"/>
  <sheetViews>
    <sheetView zoomScaleNormal="100" workbookViewId="0">
      <selection activeCell="L28" sqref="L28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0" max="10" width="13.140625" customWidth="1"/>
    <col min="11" max="11" width="10.5703125" bestFit="1" customWidth="1"/>
    <col min="12" max="12" width="10.5703125" customWidth="1"/>
    <col min="21" max="25" width="9.7109375" customWidth="1"/>
    <col min="33" max="33" width="12.28515625" customWidth="1"/>
  </cols>
  <sheetData>
    <row r="1" spans="1:9" x14ac:dyDescent="0.25">
      <c r="A1" s="6" t="s">
        <v>218</v>
      </c>
      <c r="B1" s="3"/>
      <c r="C1" s="3"/>
      <c r="D1" s="3"/>
      <c r="E1" s="3"/>
    </row>
    <row r="2" spans="1:9" x14ac:dyDescent="0.25">
      <c r="A2" s="6" t="s">
        <v>291</v>
      </c>
    </row>
    <row r="3" spans="1:9" x14ac:dyDescent="0.25">
      <c r="A3" s="46"/>
      <c r="B3" s="207" t="s">
        <v>20</v>
      </c>
      <c r="C3" s="208"/>
      <c r="D3" s="208"/>
      <c r="E3" s="209"/>
      <c r="F3" s="210" t="s">
        <v>16</v>
      </c>
      <c r="G3" s="210"/>
      <c r="H3" s="210"/>
      <c r="I3" s="210"/>
    </row>
    <row r="4" spans="1:9" x14ac:dyDescent="0.25">
      <c r="A4" s="34" t="s">
        <v>187</v>
      </c>
      <c r="B4" s="46" t="s">
        <v>10</v>
      </c>
      <c r="C4" s="46" t="s">
        <v>9</v>
      </c>
      <c r="D4" s="46" t="s">
        <v>8</v>
      </c>
      <c r="E4" s="46" t="s">
        <v>12</v>
      </c>
      <c r="F4" s="46" t="s">
        <v>10</v>
      </c>
      <c r="G4" s="46" t="s">
        <v>9</v>
      </c>
      <c r="H4" s="46" t="s">
        <v>8</v>
      </c>
      <c r="I4" s="46" t="s">
        <v>12</v>
      </c>
    </row>
    <row r="5" spans="1:9" x14ac:dyDescent="0.25">
      <c r="A5" s="50" t="s">
        <v>184</v>
      </c>
      <c r="B5" s="1">
        <v>-8</v>
      </c>
      <c r="C5" s="1">
        <v>-137</v>
      </c>
      <c r="D5" s="1">
        <v>-109</v>
      </c>
      <c r="E5" s="1">
        <v>-254</v>
      </c>
      <c r="F5" s="1">
        <v>16</v>
      </c>
      <c r="G5" s="1">
        <v>186</v>
      </c>
      <c r="H5" s="1">
        <v>119</v>
      </c>
      <c r="I5" s="1">
        <v>321</v>
      </c>
    </row>
    <row r="6" spans="1:9" x14ac:dyDescent="0.25">
      <c r="A6" s="50" t="s">
        <v>183</v>
      </c>
      <c r="B6" s="1">
        <v>-93</v>
      </c>
      <c r="C6" s="1">
        <v>-102</v>
      </c>
      <c r="D6" s="1">
        <v>-8</v>
      </c>
      <c r="E6" s="1">
        <v>-203</v>
      </c>
      <c r="F6" s="1">
        <v>170</v>
      </c>
      <c r="G6" s="1">
        <v>83</v>
      </c>
      <c r="H6" s="1"/>
      <c r="I6" s="1">
        <v>253</v>
      </c>
    </row>
    <row r="7" spans="1:9" x14ac:dyDescent="0.25">
      <c r="A7" s="50" t="s">
        <v>182</v>
      </c>
      <c r="B7" s="1">
        <v>-175</v>
      </c>
      <c r="C7" s="1">
        <v>-2</v>
      </c>
      <c r="D7" s="1"/>
      <c r="E7" s="1">
        <v>-177</v>
      </c>
      <c r="F7" s="1">
        <v>270</v>
      </c>
      <c r="G7" s="1">
        <v>2</v>
      </c>
      <c r="H7" s="1"/>
      <c r="I7" s="1">
        <v>272</v>
      </c>
    </row>
    <row r="8" spans="1:9" x14ac:dyDescent="0.25">
      <c r="A8" s="134" t="s">
        <v>181</v>
      </c>
      <c r="B8" s="1">
        <v>-107</v>
      </c>
      <c r="C8" s="1"/>
      <c r="D8" s="1"/>
      <c r="E8" s="1">
        <v>-107</v>
      </c>
      <c r="F8" s="1">
        <v>234</v>
      </c>
      <c r="G8" s="1"/>
      <c r="H8" s="1"/>
      <c r="I8" s="1">
        <v>234</v>
      </c>
    </row>
    <row r="9" spans="1:9" x14ac:dyDescent="0.25">
      <c r="A9" s="50" t="s">
        <v>180</v>
      </c>
      <c r="B9" s="1">
        <v>-48</v>
      </c>
      <c r="C9" s="1"/>
      <c r="D9" s="1"/>
      <c r="E9" s="1">
        <v>-48</v>
      </c>
      <c r="F9" s="1">
        <v>141</v>
      </c>
      <c r="G9" s="1"/>
      <c r="H9" s="1"/>
      <c r="I9" s="1">
        <v>141</v>
      </c>
    </row>
    <row r="10" spans="1:9" x14ac:dyDescent="0.25">
      <c r="A10" s="50" t="s">
        <v>179</v>
      </c>
      <c r="B10" s="1">
        <v>-34</v>
      </c>
      <c r="C10" s="1"/>
      <c r="D10" s="1"/>
      <c r="E10" s="1">
        <v>-34</v>
      </c>
      <c r="F10" s="1">
        <v>202</v>
      </c>
      <c r="G10" s="1"/>
      <c r="H10" s="1"/>
      <c r="I10" s="1">
        <v>202</v>
      </c>
    </row>
    <row r="11" spans="1:9" x14ac:dyDescent="0.25">
      <c r="A11" s="50" t="s">
        <v>12</v>
      </c>
      <c r="B11" s="1">
        <v>-465</v>
      </c>
      <c r="C11" s="1">
        <v>-241</v>
      </c>
      <c r="D11" s="1">
        <v>-117</v>
      </c>
      <c r="E11" s="1">
        <v>-823</v>
      </c>
      <c r="F11" s="1">
        <v>1032</v>
      </c>
      <c r="G11" s="1">
        <v>271</v>
      </c>
      <c r="H11" s="1">
        <v>119</v>
      </c>
      <c r="I11" s="1">
        <v>1422</v>
      </c>
    </row>
    <row r="12" spans="1:9" x14ac:dyDescent="0.25">
      <c r="A12" s="136" t="s">
        <v>186</v>
      </c>
      <c r="B12" s="207" t="s">
        <v>20</v>
      </c>
      <c r="C12" s="208"/>
      <c r="D12" s="208"/>
      <c r="E12" s="209"/>
      <c r="F12" s="210" t="s">
        <v>16</v>
      </c>
      <c r="G12" s="210"/>
      <c r="H12" s="210"/>
      <c r="I12" s="210"/>
    </row>
    <row r="13" spans="1:9" x14ac:dyDescent="0.25">
      <c r="A13" s="137" t="s">
        <v>185</v>
      </c>
      <c r="B13" s="46" t="s">
        <v>10</v>
      </c>
      <c r="C13" s="46" t="s">
        <v>9</v>
      </c>
      <c r="D13" s="46" t="s">
        <v>8</v>
      </c>
      <c r="E13" s="46" t="s">
        <v>12</v>
      </c>
      <c r="F13" s="46" t="s">
        <v>10</v>
      </c>
      <c r="G13" s="46" t="s">
        <v>9</v>
      </c>
      <c r="H13" s="46" t="s">
        <v>8</v>
      </c>
      <c r="I13" s="46" t="s">
        <v>12</v>
      </c>
    </row>
    <row r="14" spans="1:9" x14ac:dyDescent="0.25">
      <c r="A14" s="50" t="s">
        <v>184</v>
      </c>
      <c r="B14" s="1"/>
      <c r="C14" s="1">
        <v>-25</v>
      </c>
      <c r="D14" s="1">
        <v>-32</v>
      </c>
      <c r="E14" s="1">
        <v>-57</v>
      </c>
      <c r="F14" s="1">
        <v>3</v>
      </c>
      <c r="G14" s="1">
        <v>54</v>
      </c>
      <c r="H14" s="1">
        <v>42</v>
      </c>
      <c r="I14" s="1">
        <v>99</v>
      </c>
    </row>
    <row r="15" spans="1:9" x14ac:dyDescent="0.25">
      <c r="A15" s="50" t="s">
        <v>183</v>
      </c>
      <c r="B15" s="1">
        <v>-10</v>
      </c>
      <c r="C15" s="1">
        <v>-26</v>
      </c>
      <c r="D15" s="1">
        <v>-2</v>
      </c>
      <c r="E15" s="1">
        <v>-38</v>
      </c>
      <c r="F15" s="1">
        <v>22</v>
      </c>
      <c r="G15" s="1">
        <v>22</v>
      </c>
      <c r="H15" s="1"/>
      <c r="I15" s="1">
        <v>44</v>
      </c>
    </row>
    <row r="16" spans="1:9" x14ac:dyDescent="0.25">
      <c r="A16" s="50" t="s">
        <v>182</v>
      </c>
      <c r="B16" s="1">
        <v>-33</v>
      </c>
      <c r="C16" s="1"/>
      <c r="D16" s="1"/>
      <c r="E16" s="1">
        <v>-33</v>
      </c>
      <c r="F16" s="1">
        <v>41</v>
      </c>
      <c r="G16" s="1"/>
      <c r="H16" s="1"/>
      <c r="I16" s="1">
        <v>41</v>
      </c>
    </row>
    <row r="17" spans="1:32" x14ac:dyDescent="0.25">
      <c r="A17" s="134" t="s">
        <v>181</v>
      </c>
      <c r="B17" s="1">
        <v>-18</v>
      </c>
      <c r="C17" s="1"/>
      <c r="D17" s="1"/>
      <c r="E17" s="1">
        <v>-18</v>
      </c>
      <c r="F17" s="1">
        <v>36</v>
      </c>
      <c r="G17" s="1"/>
      <c r="H17" s="1"/>
      <c r="I17" s="1">
        <v>36</v>
      </c>
    </row>
    <row r="18" spans="1:32" x14ac:dyDescent="0.25">
      <c r="A18" s="50" t="s">
        <v>180</v>
      </c>
      <c r="B18" s="1">
        <v>-16</v>
      </c>
      <c r="C18" s="1"/>
      <c r="D18" s="1"/>
      <c r="E18" s="1">
        <v>-16</v>
      </c>
      <c r="F18" s="1">
        <v>35</v>
      </c>
      <c r="G18" s="1"/>
      <c r="H18" s="1"/>
      <c r="I18" s="1">
        <v>35</v>
      </c>
    </row>
    <row r="19" spans="1:32" x14ac:dyDescent="0.25">
      <c r="A19" s="50" t="s">
        <v>179</v>
      </c>
      <c r="B19" s="1">
        <v>-7</v>
      </c>
      <c r="C19" s="1"/>
      <c r="D19" s="1"/>
      <c r="E19" s="1">
        <v>-7</v>
      </c>
      <c r="F19" s="1">
        <v>45</v>
      </c>
      <c r="G19" s="1"/>
      <c r="H19" s="1"/>
      <c r="I19" s="1">
        <v>45</v>
      </c>
    </row>
    <row r="20" spans="1:32" x14ac:dyDescent="0.25">
      <c r="A20" s="50" t="s">
        <v>12</v>
      </c>
      <c r="B20" s="1">
        <v>-84</v>
      </c>
      <c r="C20" s="1">
        <v>-51</v>
      </c>
      <c r="D20" s="1">
        <v>-34</v>
      </c>
      <c r="E20" s="1">
        <v>-169</v>
      </c>
      <c r="F20" s="1">
        <v>182</v>
      </c>
      <c r="G20" s="1">
        <v>76</v>
      </c>
      <c r="H20" s="1">
        <v>42</v>
      </c>
      <c r="I20" s="1">
        <v>300</v>
      </c>
      <c r="AF20" s="135"/>
    </row>
  </sheetData>
  <mergeCells count="4">
    <mergeCell ref="B12:E12"/>
    <mergeCell ref="F12:I12"/>
    <mergeCell ref="B3:E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92B0-4983-4F05-BC8E-BEE0088EF1C3}">
  <dimension ref="A1:F25"/>
  <sheetViews>
    <sheetView zoomScaleNormal="100" workbookViewId="0">
      <selection activeCell="F23" sqref="F23"/>
    </sheetView>
  </sheetViews>
  <sheetFormatPr defaultRowHeight="15" x14ac:dyDescent="0.25"/>
  <cols>
    <col min="1" max="1" width="12.7109375" customWidth="1"/>
    <col min="2" max="2" width="12.42578125" bestFit="1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6" x14ac:dyDescent="0.25">
      <c r="A1" s="6" t="s">
        <v>219</v>
      </c>
    </row>
    <row r="2" spans="1:6" ht="30" x14ac:dyDescent="0.25">
      <c r="A2" s="11"/>
      <c r="B2" s="11"/>
      <c r="C2" s="11" t="s">
        <v>178</v>
      </c>
      <c r="D2" s="11" t="s">
        <v>177</v>
      </c>
      <c r="E2" s="11" t="s">
        <v>178</v>
      </c>
      <c r="F2" s="11" t="s">
        <v>177</v>
      </c>
    </row>
    <row r="3" spans="1:6" x14ac:dyDescent="0.25">
      <c r="A3" s="200" t="s">
        <v>0</v>
      </c>
      <c r="B3" s="1" t="s">
        <v>7</v>
      </c>
      <c r="C3" s="9">
        <v>0.69377990430622005</v>
      </c>
      <c r="D3" s="9">
        <v>0.30622009569377989</v>
      </c>
      <c r="E3" s="1">
        <v>290</v>
      </c>
      <c r="F3" s="1">
        <v>128</v>
      </c>
    </row>
    <row r="4" spans="1:6" x14ac:dyDescent="0.25">
      <c r="A4" s="202"/>
      <c r="B4" s="1" t="s">
        <v>46</v>
      </c>
      <c r="C4" s="9">
        <v>0.77</v>
      </c>
      <c r="D4" s="9">
        <v>0.23</v>
      </c>
      <c r="E4" s="1">
        <v>77</v>
      </c>
      <c r="F4" s="1">
        <v>23</v>
      </c>
    </row>
    <row r="5" spans="1:6" x14ac:dyDescent="0.25">
      <c r="A5" s="200" t="s">
        <v>5</v>
      </c>
      <c r="B5" s="1" t="s">
        <v>7</v>
      </c>
      <c r="C5" s="9">
        <v>0.77366255144032925</v>
      </c>
      <c r="D5" s="9">
        <v>0.22633744855967078</v>
      </c>
      <c r="E5" s="1">
        <v>376</v>
      </c>
      <c r="F5" s="1">
        <v>110</v>
      </c>
    </row>
    <row r="6" spans="1:6" x14ac:dyDescent="0.25">
      <c r="A6" s="202"/>
      <c r="B6" s="1" t="s">
        <v>46</v>
      </c>
      <c r="C6" s="9">
        <v>0.9</v>
      </c>
      <c r="D6" s="9">
        <v>0.1</v>
      </c>
      <c r="E6" s="1">
        <v>99</v>
      </c>
      <c r="F6" s="1">
        <v>11</v>
      </c>
    </row>
    <row r="7" spans="1:6" x14ac:dyDescent="0.25">
      <c r="A7" s="200" t="s">
        <v>4</v>
      </c>
      <c r="B7" s="1" t="s">
        <v>7</v>
      </c>
      <c r="C7" s="9">
        <v>0.22702702702702704</v>
      </c>
      <c r="D7" s="9">
        <v>0.77297297297297296</v>
      </c>
      <c r="E7" s="1">
        <v>84</v>
      </c>
      <c r="F7" s="1">
        <v>286</v>
      </c>
    </row>
    <row r="8" spans="1:6" x14ac:dyDescent="0.25">
      <c r="A8" s="202"/>
      <c r="B8" s="1" t="s">
        <v>46</v>
      </c>
      <c r="C8" s="9">
        <v>0.11940298507462686</v>
      </c>
      <c r="D8" s="9">
        <v>0.88059701492537312</v>
      </c>
      <c r="E8" s="1">
        <v>8</v>
      </c>
      <c r="F8" s="1">
        <v>59</v>
      </c>
    </row>
    <row r="9" spans="1:6" x14ac:dyDescent="0.25">
      <c r="A9" s="200" t="s">
        <v>3</v>
      </c>
      <c r="B9" s="1" t="s">
        <v>7</v>
      </c>
      <c r="C9" s="9">
        <v>0.42372881355932202</v>
      </c>
      <c r="D9" s="9">
        <v>0.57627118644067798</v>
      </c>
      <c r="E9" s="1">
        <v>50</v>
      </c>
      <c r="F9" s="1">
        <v>68</v>
      </c>
    </row>
    <row r="10" spans="1:6" x14ac:dyDescent="0.25">
      <c r="A10" s="202"/>
      <c r="B10" s="1" t="s">
        <v>46</v>
      </c>
      <c r="C10" s="9">
        <v>0.35714285714285715</v>
      </c>
      <c r="D10" s="9">
        <v>0.6428571428571429</v>
      </c>
      <c r="E10" s="1">
        <v>10</v>
      </c>
      <c r="F10" s="1">
        <v>18</v>
      </c>
    </row>
    <row r="11" spans="1:6" x14ac:dyDescent="0.25">
      <c r="A11" s="200" t="s">
        <v>1</v>
      </c>
      <c r="B11" s="1" t="s">
        <v>7</v>
      </c>
      <c r="C11" s="9">
        <v>0.54935622317596566</v>
      </c>
      <c r="D11" s="9">
        <v>0.45064377682403434</v>
      </c>
      <c r="E11" s="1">
        <v>128</v>
      </c>
      <c r="F11" s="1">
        <v>105</v>
      </c>
    </row>
    <row r="12" spans="1:6" x14ac:dyDescent="0.25">
      <c r="A12" s="202"/>
      <c r="B12" s="1" t="s">
        <v>46</v>
      </c>
      <c r="C12" s="9">
        <v>0.45588235294117646</v>
      </c>
      <c r="D12" s="9">
        <v>0.54411764705882348</v>
      </c>
      <c r="E12" s="1">
        <v>31</v>
      </c>
      <c r="F12" s="1">
        <v>37</v>
      </c>
    </row>
    <row r="13" spans="1:6" x14ac:dyDescent="0.25">
      <c r="A13" s="200" t="s">
        <v>6</v>
      </c>
      <c r="B13" s="1" t="s">
        <v>7</v>
      </c>
      <c r="C13" s="9">
        <v>0.69003690036900367</v>
      </c>
      <c r="D13" s="9">
        <v>0.30996309963099633</v>
      </c>
      <c r="E13" s="1">
        <v>187</v>
      </c>
      <c r="F13" s="1">
        <v>84</v>
      </c>
    </row>
    <row r="14" spans="1:6" x14ac:dyDescent="0.25">
      <c r="A14" s="202"/>
      <c r="B14" s="1" t="s">
        <v>46</v>
      </c>
      <c r="C14" s="9">
        <v>0.86363636363636365</v>
      </c>
      <c r="D14" s="9">
        <v>0.13636363636363635</v>
      </c>
      <c r="E14" s="1">
        <v>38</v>
      </c>
      <c r="F14" s="1">
        <v>6</v>
      </c>
    </row>
    <row r="15" spans="1:6" x14ac:dyDescent="0.25">
      <c r="A15" s="200" t="s">
        <v>2</v>
      </c>
      <c r="B15" s="1" t="s">
        <v>7</v>
      </c>
      <c r="C15" s="9">
        <v>0.93696275071633239</v>
      </c>
      <c r="D15" s="9">
        <v>6.3037249283667621E-2</v>
      </c>
      <c r="E15" s="1">
        <v>327</v>
      </c>
      <c r="F15" s="1">
        <v>22</v>
      </c>
    </row>
    <row r="16" spans="1:6" x14ac:dyDescent="0.25">
      <c r="A16" s="202"/>
      <c r="B16" s="1" t="s">
        <v>46</v>
      </c>
      <c r="C16" s="9">
        <v>0.92307692307692313</v>
      </c>
      <c r="D16" s="9">
        <v>7.6923076923076927E-2</v>
      </c>
      <c r="E16" s="1">
        <v>48</v>
      </c>
      <c r="F16" s="1">
        <v>4</v>
      </c>
    </row>
    <row r="17" spans="1:6" x14ac:dyDescent="0.25">
      <c r="A17" s="200" t="s">
        <v>12</v>
      </c>
      <c r="B17" s="1" t="s">
        <v>7</v>
      </c>
      <c r="C17" s="9">
        <v>0.64</v>
      </c>
      <c r="D17" s="9">
        <v>0.36</v>
      </c>
      <c r="E17" s="1">
        <v>1442</v>
      </c>
      <c r="F17" s="1">
        <v>803</v>
      </c>
    </row>
    <row r="18" spans="1:6" x14ac:dyDescent="0.25">
      <c r="A18" s="202"/>
      <c r="B18" s="1" t="s">
        <v>46</v>
      </c>
      <c r="C18" s="9">
        <v>0.66</v>
      </c>
      <c r="D18" s="9">
        <v>0.34</v>
      </c>
      <c r="E18" s="1">
        <v>311</v>
      </c>
      <c r="F18" s="1">
        <v>158</v>
      </c>
    </row>
    <row r="25" spans="1:6" x14ac:dyDescent="0.25">
      <c r="F25" s="14"/>
    </row>
  </sheetData>
  <mergeCells count="8">
    <mergeCell ref="A15:A16"/>
    <mergeCell ref="A17:A18"/>
    <mergeCell ref="A3:A4"/>
    <mergeCell ref="A5:A6"/>
    <mergeCell ref="A7:A8"/>
    <mergeCell ref="A9:A10"/>
    <mergeCell ref="A11:A12"/>
    <mergeCell ref="A13:A1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15F4-4344-49D1-8C68-7203B644726F}">
  <dimension ref="A1:P32"/>
  <sheetViews>
    <sheetView zoomScaleNormal="100" workbookViewId="0">
      <selection activeCell="K1" sqref="K1"/>
    </sheetView>
  </sheetViews>
  <sheetFormatPr defaultRowHeight="15" x14ac:dyDescent="0.25"/>
  <sheetData>
    <row r="1" spans="1:16" s="6" customFormat="1" x14ac:dyDescent="0.25">
      <c r="A1" s="6" t="s">
        <v>226</v>
      </c>
      <c r="K1" s="6" t="s">
        <v>227</v>
      </c>
      <c r="M1" s="139"/>
      <c r="N1" s="139"/>
      <c r="O1" s="139"/>
      <c r="P1" s="139"/>
    </row>
    <row r="2" spans="1:16" x14ac:dyDescent="0.25">
      <c r="A2" s="125"/>
      <c r="B2" s="125"/>
      <c r="C2" s="127" t="s">
        <v>169</v>
      </c>
      <c r="D2" s="127" t="s">
        <v>170</v>
      </c>
      <c r="E2" s="127" t="s">
        <v>171</v>
      </c>
      <c r="F2" s="127" t="s">
        <v>172</v>
      </c>
      <c r="G2" s="138"/>
      <c r="H2" s="138"/>
      <c r="I2" s="138"/>
      <c r="J2" s="138"/>
      <c r="K2" s="1"/>
      <c r="L2" s="1"/>
      <c r="M2" s="1" t="s">
        <v>225</v>
      </c>
      <c r="N2" s="1" t="s">
        <v>224</v>
      </c>
      <c r="O2" s="1" t="s">
        <v>223</v>
      </c>
      <c r="P2" s="1" t="s">
        <v>222</v>
      </c>
    </row>
    <row r="3" spans="1:16" x14ac:dyDescent="0.25">
      <c r="A3" s="200">
        <v>2018</v>
      </c>
      <c r="B3" s="125" t="s">
        <v>8</v>
      </c>
      <c r="C3" s="211">
        <v>10</v>
      </c>
      <c r="D3" s="211"/>
      <c r="E3" s="212">
        <v>36</v>
      </c>
      <c r="F3" s="212"/>
      <c r="G3" s="129"/>
      <c r="H3" s="129"/>
      <c r="I3" s="129"/>
      <c r="J3" s="129"/>
      <c r="K3" s="200">
        <v>2022</v>
      </c>
      <c r="L3" s="1" t="s">
        <v>8</v>
      </c>
      <c r="M3" s="1">
        <v>12</v>
      </c>
      <c r="N3" s="1">
        <v>18</v>
      </c>
      <c r="O3" s="1"/>
      <c r="P3" s="1"/>
    </row>
    <row r="4" spans="1:16" x14ac:dyDescent="0.25">
      <c r="A4" s="201"/>
      <c r="B4" s="125" t="s">
        <v>9</v>
      </c>
      <c r="C4" s="125">
        <v>25</v>
      </c>
      <c r="D4" s="125">
        <v>15</v>
      </c>
      <c r="E4" s="125">
        <v>21</v>
      </c>
      <c r="F4" s="125">
        <v>43</v>
      </c>
      <c r="G4" s="129"/>
      <c r="H4" s="129"/>
      <c r="I4" s="129"/>
      <c r="J4" s="129"/>
      <c r="K4" s="201"/>
      <c r="L4" s="1" t="s">
        <v>9</v>
      </c>
      <c r="M4" s="1">
        <v>13</v>
      </c>
      <c r="N4" s="1">
        <v>34</v>
      </c>
      <c r="O4" s="1">
        <v>7</v>
      </c>
      <c r="P4" s="1">
        <v>18</v>
      </c>
    </row>
    <row r="5" spans="1:16" x14ac:dyDescent="0.25">
      <c r="A5" s="202"/>
      <c r="B5" s="125" t="s">
        <v>10</v>
      </c>
      <c r="C5" s="125">
        <v>65</v>
      </c>
      <c r="D5" s="125">
        <v>10</v>
      </c>
      <c r="E5" s="125">
        <v>69</v>
      </c>
      <c r="F5" s="125">
        <v>23</v>
      </c>
      <c r="G5" s="129"/>
      <c r="H5" s="129"/>
      <c r="I5" s="129"/>
      <c r="J5" s="129"/>
      <c r="K5" s="202"/>
      <c r="L5" s="1" t="s">
        <v>10</v>
      </c>
      <c r="M5" s="1">
        <v>67</v>
      </c>
      <c r="N5" s="1">
        <v>116</v>
      </c>
      <c r="O5" s="1">
        <v>17</v>
      </c>
      <c r="P5" s="1">
        <v>33</v>
      </c>
    </row>
    <row r="6" spans="1:16" x14ac:dyDescent="0.25">
      <c r="A6" s="200">
        <v>2019</v>
      </c>
      <c r="B6" s="125" t="s">
        <v>8</v>
      </c>
      <c r="C6" s="211">
        <v>16</v>
      </c>
      <c r="D6" s="211"/>
      <c r="E6" s="212">
        <v>27</v>
      </c>
      <c r="F6" s="212"/>
      <c r="G6" s="129"/>
      <c r="H6" s="129"/>
      <c r="I6" s="129"/>
      <c r="J6" s="129"/>
      <c r="K6" s="200">
        <v>2023</v>
      </c>
      <c r="L6" s="1" t="s">
        <v>8</v>
      </c>
      <c r="M6" s="1">
        <v>13</v>
      </c>
      <c r="N6" s="1">
        <v>21</v>
      </c>
    </row>
    <row r="7" spans="1:16" x14ac:dyDescent="0.25">
      <c r="A7" s="201"/>
      <c r="B7" s="125" t="s">
        <v>9</v>
      </c>
      <c r="C7" s="125">
        <v>17</v>
      </c>
      <c r="D7" s="125">
        <v>11</v>
      </c>
      <c r="E7" s="125">
        <v>15</v>
      </c>
      <c r="F7" s="125">
        <v>50</v>
      </c>
      <c r="G7" s="129"/>
      <c r="H7" s="129"/>
      <c r="I7" s="129"/>
      <c r="J7" s="129"/>
      <c r="K7" s="201"/>
      <c r="L7" s="1" t="s">
        <v>9</v>
      </c>
      <c r="M7" s="1">
        <v>9</v>
      </c>
      <c r="N7" s="1">
        <v>24</v>
      </c>
      <c r="O7" s="1">
        <v>8</v>
      </c>
      <c r="P7" s="1">
        <v>24</v>
      </c>
    </row>
    <row r="8" spans="1:16" x14ac:dyDescent="0.25">
      <c r="A8" s="202"/>
      <c r="B8" s="125" t="s">
        <v>10</v>
      </c>
      <c r="C8" s="125">
        <v>63</v>
      </c>
      <c r="D8" s="125">
        <v>29</v>
      </c>
      <c r="E8" s="125">
        <v>67</v>
      </c>
      <c r="F8" s="125">
        <v>71</v>
      </c>
      <c r="G8" s="129"/>
      <c r="H8" s="129"/>
      <c r="I8" s="129"/>
      <c r="J8" s="129"/>
      <c r="K8" s="202"/>
      <c r="L8" s="1" t="s">
        <v>10</v>
      </c>
      <c r="M8" s="1">
        <v>53</v>
      </c>
      <c r="N8" s="1">
        <v>126</v>
      </c>
      <c r="O8" s="1">
        <v>24</v>
      </c>
      <c r="P8" s="1">
        <v>33</v>
      </c>
    </row>
    <row r="9" spans="1:16" x14ac:dyDescent="0.25">
      <c r="A9" s="200">
        <v>2020</v>
      </c>
      <c r="B9" s="125" t="s">
        <v>8</v>
      </c>
      <c r="C9" s="211">
        <v>17</v>
      </c>
      <c r="D9" s="211"/>
      <c r="E9" s="212">
        <v>31</v>
      </c>
      <c r="F9" s="212"/>
      <c r="G9" s="129"/>
      <c r="H9" s="129"/>
      <c r="I9" s="129"/>
      <c r="J9" s="129"/>
      <c r="K9" s="196"/>
    </row>
    <row r="10" spans="1:16" x14ac:dyDescent="0.25">
      <c r="A10" s="201"/>
      <c r="B10" s="125" t="s">
        <v>9</v>
      </c>
      <c r="C10" s="125">
        <v>32</v>
      </c>
      <c r="D10" s="125">
        <v>14</v>
      </c>
      <c r="E10" s="125">
        <v>14</v>
      </c>
      <c r="F10" s="125">
        <v>40</v>
      </c>
      <c r="G10" s="129"/>
      <c r="H10" s="129"/>
      <c r="I10" s="129"/>
      <c r="J10" s="129"/>
      <c r="K10" s="57"/>
      <c r="L10" s="1"/>
      <c r="M10" s="1" t="s">
        <v>225</v>
      </c>
      <c r="N10" s="1" t="s">
        <v>224</v>
      </c>
      <c r="O10" s="1" t="s">
        <v>223</v>
      </c>
      <c r="P10" s="1" t="s">
        <v>222</v>
      </c>
    </row>
    <row r="11" spans="1:16" x14ac:dyDescent="0.25">
      <c r="A11" s="202"/>
      <c r="B11" s="125" t="s">
        <v>10</v>
      </c>
      <c r="C11" s="125">
        <v>87</v>
      </c>
      <c r="D11" s="125">
        <v>53</v>
      </c>
      <c r="E11" s="125">
        <v>98</v>
      </c>
      <c r="F11" s="125">
        <v>93</v>
      </c>
      <c r="G11" s="129"/>
      <c r="H11" s="129"/>
      <c r="I11" s="129"/>
      <c r="J11" s="129"/>
      <c r="K11" s="200">
        <v>2022</v>
      </c>
      <c r="L11" s="1" t="s">
        <v>8</v>
      </c>
      <c r="M11" s="9">
        <v>0.4</v>
      </c>
      <c r="N11" s="9">
        <v>0.6</v>
      </c>
    </row>
    <row r="12" spans="1:16" x14ac:dyDescent="0.25">
      <c r="A12" s="200">
        <v>2021</v>
      </c>
      <c r="B12" s="125" t="s">
        <v>8</v>
      </c>
      <c r="C12" s="211">
        <v>17</v>
      </c>
      <c r="D12" s="211"/>
      <c r="E12" s="212">
        <v>18</v>
      </c>
      <c r="F12" s="212"/>
      <c r="G12" s="129"/>
      <c r="H12" s="129"/>
      <c r="I12" s="129"/>
      <c r="J12" s="129"/>
      <c r="K12" s="201"/>
      <c r="L12" s="1" t="s">
        <v>9</v>
      </c>
      <c r="M12" s="9">
        <v>0.18055555555555555</v>
      </c>
      <c r="N12" s="9">
        <v>0.47222222222222221</v>
      </c>
      <c r="O12" s="9">
        <v>9.7222222222222224E-2</v>
      </c>
      <c r="P12" s="9">
        <v>0.25</v>
      </c>
    </row>
    <row r="13" spans="1:16" x14ac:dyDescent="0.25">
      <c r="A13" s="201"/>
      <c r="B13" s="125" t="s">
        <v>9</v>
      </c>
      <c r="C13" s="125">
        <v>19</v>
      </c>
      <c r="D13" s="125">
        <v>17</v>
      </c>
      <c r="E13" s="125">
        <v>9</v>
      </c>
      <c r="F13" s="125">
        <v>33</v>
      </c>
      <c r="G13" s="129"/>
      <c r="H13" s="129"/>
      <c r="I13" s="129"/>
      <c r="J13" s="129"/>
      <c r="K13" s="202"/>
      <c r="L13" s="1" t="s">
        <v>10</v>
      </c>
      <c r="M13" s="9">
        <v>0.28755364806866951</v>
      </c>
      <c r="N13" s="9">
        <v>0.4978540772532189</v>
      </c>
      <c r="O13" s="9">
        <v>7.2961373390557943E-2</v>
      </c>
      <c r="P13" s="9">
        <v>0.14163090128755365</v>
      </c>
    </row>
    <row r="14" spans="1:16" x14ac:dyDescent="0.25">
      <c r="A14" s="202"/>
      <c r="B14" s="125" t="s">
        <v>10</v>
      </c>
      <c r="C14" s="125">
        <v>75</v>
      </c>
      <c r="D14" s="125">
        <v>48</v>
      </c>
      <c r="E14" s="125">
        <v>87</v>
      </c>
      <c r="F14" s="125">
        <v>90</v>
      </c>
      <c r="G14" s="129"/>
      <c r="H14" s="129"/>
      <c r="I14" s="129"/>
      <c r="J14" s="129"/>
      <c r="K14" s="200">
        <v>2023</v>
      </c>
      <c r="L14" s="1" t="s">
        <v>8</v>
      </c>
      <c r="M14" s="9">
        <v>0.38235294117647056</v>
      </c>
      <c r="N14" s="9">
        <v>0.61764705882352944</v>
      </c>
    </row>
    <row r="15" spans="1:16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201"/>
      <c r="L15" s="1" t="s">
        <v>9</v>
      </c>
      <c r="M15" s="9">
        <v>0.13846153846153847</v>
      </c>
      <c r="N15" s="9">
        <v>0.36923076923076925</v>
      </c>
      <c r="O15" s="9">
        <v>0.12307692307692308</v>
      </c>
      <c r="P15" s="9">
        <v>0.36923076923076925</v>
      </c>
    </row>
    <row r="16" spans="1:16" x14ac:dyDescent="0.25">
      <c r="A16" s="125"/>
      <c r="B16" s="125"/>
      <c r="C16" s="127" t="s">
        <v>169</v>
      </c>
      <c r="D16" s="125" t="s">
        <v>170</v>
      </c>
      <c r="E16" s="125" t="s">
        <v>171</v>
      </c>
      <c r="F16" s="125" t="s">
        <v>172</v>
      </c>
      <c r="G16" s="129"/>
      <c r="H16" s="129"/>
      <c r="I16" s="129"/>
      <c r="J16" s="129"/>
      <c r="K16" s="202"/>
      <c r="L16" s="1" t="s">
        <v>10</v>
      </c>
      <c r="M16" s="9">
        <v>0.22457627118644069</v>
      </c>
      <c r="N16" s="9">
        <v>0.53389830508474578</v>
      </c>
      <c r="O16" s="9">
        <v>0.10169491525423729</v>
      </c>
      <c r="P16" s="9">
        <v>0.18032786885245902</v>
      </c>
    </row>
    <row r="17" spans="1:10" x14ac:dyDescent="0.25">
      <c r="A17" s="200">
        <v>2018</v>
      </c>
      <c r="B17" s="125" t="s">
        <v>8</v>
      </c>
      <c r="C17" s="127">
        <f>C3/(SUM(C3:F3))</f>
        <v>0.21739130434782608</v>
      </c>
      <c r="D17" s="127"/>
      <c r="E17" s="127">
        <f>E3/(SUM(C3:F3))</f>
        <v>0.78260869565217395</v>
      </c>
      <c r="F17" s="127"/>
      <c r="G17" s="138"/>
      <c r="H17" s="138"/>
      <c r="I17" s="138"/>
      <c r="J17" s="138"/>
    </row>
    <row r="18" spans="1:10" x14ac:dyDescent="0.25">
      <c r="A18" s="201"/>
      <c r="B18" s="125" t="s">
        <v>9</v>
      </c>
      <c r="C18" s="127">
        <v>0.24038461538461539</v>
      </c>
      <c r="D18" s="127">
        <v>0.14423076923076922</v>
      </c>
      <c r="E18" s="127">
        <v>0.20192307692307693</v>
      </c>
      <c r="F18" s="127">
        <v>0.41346153846153844</v>
      </c>
      <c r="G18" s="138"/>
      <c r="H18" s="138"/>
      <c r="I18" s="138"/>
      <c r="J18" s="138"/>
    </row>
    <row r="19" spans="1:10" x14ac:dyDescent="0.25">
      <c r="A19" s="202"/>
      <c r="B19" s="125" t="s">
        <v>10</v>
      </c>
      <c r="C19" s="127">
        <v>0.38922155688622756</v>
      </c>
      <c r="D19" s="127">
        <v>5.9880239520958084E-2</v>
      </c>
      <c r="E19" s="127">
        <v>0.41317365269461076</v>
      </c>
      <c r="F19" s="127">
        <v>0.1377245508982036</v>
      </c>
      <c r="G19" s="138"/>
      <c r="H19" s="138"/>
      <c r="I19" s="138"/>
      <c r="J19" s="138"/>
    </row>
    <row r="20" spans="1:10" x14ac:dyDescent="0.25">
      <c r="A20" s="200">
        <v>2019</v>
      </c>
      <c r="B20" s="125" t="s">
        <v>8</v>
      </c>
      <c r="C20" s="127">
        <f>C6/SUM(C6:F6)</f>
        <v>0.37209302325581395</v>
      </c>
      <c r="D20" s="127"/>
      <c r="E20" s="127">
        <f>E6/SUM(C6:F6)</f>
        <v>0.62790697674418605</v>
      </c>
      <c r="F20" s="127"/>
      <c r="G20" s="138"/>
      <c r="H20" s="138"/>
      <c r="I20" s="138"/>
      <c r="J20" s="138"/>
    </row>
    <row r="21" spans="1:10" x14ac:dyDescent="0.25">
      <c r="A21" s="201"/>
      <c r="B21" s="125" t="s">
        <v>9</v>
      </c>
      <c r="C21" s="127">
        <v>0.18279569892473119</v>
      </c>
      <c r="D21" s="127">
        <v>0.11827956989247312</v>
      </c>
      <c r="E21" s="127">
        <v>0.16129032258064516</v>
      </c>
      <c r="F21" s="127">
        <v>0.5376344086021505</v>
      </c>
      <c r="G21" s="138"/>
      <c r="H21" s="138"/>
      <c r="I21" s="138"/>
      <c r="J21" s="138"/>
    </row>
    <row r="22" spans="1:10" x14ac:dyDescent="0.25">
      <c r="A22" s="202"/>
      <c r="B22" s="125" t="s">
        <v>10</v>
      </c>
      <c r="C22" s="127">
        <v>0.27391304347826084</v>
      </c>
      <c r="D22" s="127">
        <v>0.12608695652173912</v>
      </c>
      <c r="E22" s="127">
        <v>0.29130434782608694</v>
      </c>
      <c r="F22" s="127">
        <v>0.30869565217391304</v>
      </c>
      <c r="G22" s="138"/>
      <c r="H22" s="138"/>
      <c r="I22" s="138"/>
      <c r="J22" s="138"/>
    </row>
    <row r="23" spans="1:10" x14ac:dyDescent="0.25">
      <c r="A23" s="200">
        <v>2020</v>
      </c>
      <c r="B23" s="125" t="s">
        <v>8</v>
      </c>
      <c r="C23" s="127">
        <f>C9/SUM(C9:F9)</f>
        <v>0.35416666666666669</v>
      </c>
      <c r="D23" s="127"/>
      <c r="E23" s="127">
        <f>E9/SUM(C9:F9)</f>
        <v>0.64583333333333337</v>
      </c>
      <c r="F23" s="127"/>
      <c r="G23" s="138"/>
      <c r="H23" s="138"/>
      <c r="I23" s="138"/>
      <c r="J23" s="138"/>
    </row>
    <row r="24" spans="1:10" x14ac:dyDescent="0.25">
      <c r="A24" s="201"/>
      <c r="B24" s="125" t="s">
        <v>9</v>
      </c>
      <c r="C24" s="127">
        <v>0.32</v>
      </c>
      <c r="D24" s="127">
        <v>0.14000000000000001</v>
      </c>
      <c r="E24" s="127">
        <v>0.14000000000000001</v>
      </c>
      <c r="F24" s="127">
        <v>0.4</v>
      </c>
      <c r="G24" s="138"/>
      <c r="H24" s="138"/>
      <c r="I24" s="138"/>
      <c r="J24" s="138"/>
    </row>
    <row r="25" spans="1:10" x14ac:dyDescent="0.25">
      <c r="A25" s="202"/>
      <c r="B25" s="125" t="s">
        <v>10</v>
      </c>
      <c r="C25" s="127">
        <v>0.26283987915407853</v>
      </c>
      <c r="D25" s="127">
        <v>0.16012084592145015</v>
      </c>
      <c r="E25" s="127">
        <v>0.29607250755287007</v>
      </c>
      <c r="F25" s="127">
        <v>0.2809667673716012</v>
      </c>
      <c r="G25" s="138"/>
      <c r="H25" s="138"/>
      <c r="I25" s="138"/>
      <c r="J25" s="138"/>
    </row>
    <row r="26" spans="1:10" x14ac:dyDescent="0.25">
      <c r="A26" s="200">
        <v>2021</v>
      </c>
      <c r="B26" s="125" t="s">
        <v>8</v>
      </c>
      <c r="C26" s="127">
        <f>C12/SUM(C12:F12)</f>
        <v>0.48571428571428571</v>
      </c>
      <c r="D26" s="127"/>
      <c r="E26" s="127">
        <f>E12/SUM(C12:F12)</f>
        <v>0.51428571428571423</v>
      </c>
      <c r="F26" s="127"/>
      <c r="G26" s="138"/>
      <c r="H26" s="138"/>
      <c r="I26" s="138"/>
      <c r="J26" s="138"/>
    </row>
    <row r="27" spans="1:10" x14ac:dyDescent="0.25">
      <c r="A27" s="201"/>
      <c r="B27" s="125" t="s">
        <v>9</v>
      </c>
      <c r="C27" s="127">
        <v>0.24358974358974358</v>
      </c>
      <c r="D27" s="127">
        <v>0.21794871794871795</v>
      </c>
      <c r="E27" s="127">
        <v>0.11538461538461539</v>
      </c>
      <c r="F27" s="127">
        <v>0.42307692307692307</v>
      </c>
      <c r="G27" s="138"/>
      <c r="H27" s="138"/>
      <c r="I27" s="138"/>
      <c r="J27" s="138"/>
    </row>
    <row r="28" spans="1:10" x14ac:dyDescent="0.25">
      <c r="A28" s="202"/>
      <c r="B28" s="125" t="s">
        <v>10</v>
      </c>
      <c r="C28" s="127">
        <v>0.25</v>
      </c>
      <c r="D28" s="127">
        <v>0.16</v>
      </c>
      <c r="E28" s="127">
        <v>0.28999999999999998</v>
      </c>
      <c r="F28" s="127">
        <v>0.3</v>
      </c>
      <c r="G28" s="138"/>
      <c r="H28" s="138"/>
      <c r="I28" s="138"/>
      <c r="J28" s="138"/>
    </row>
    <row r="30" spans="1:10" x14ac:dyDescent="0.25">
      <c r="C30" s="3"/>
      <c r="D30" s="3"/>
      <c r="E30" s="3"/>
      <c r="F30" s="3"/>
      <c r="G30" s="3"/>
      <c r="H30" s="3"/>
      <c r="I30" s="3"/>
      <c r="J30" s="3"/>
    </row>
    <row r="31" spans="1:10" x14ac:dyDescent="0.25">
      <c r="C31" s="3"/>
      <c r="D31" s="3"/>
      <c r="E31" s="3"/>
      <c r="F31" s="3"/>
      <c r="G31" s="3"/>
      <c r="H31" s="3"/>
      <c r="I31" s="3"/>
      <c r="J31" s="3"/>
    </row>
    <row r="32" spans="1:10" x14ac:dyDescent="0.25">
      <c r="C32" s="3"/>
      <c r="D32" s="3"/>
      <c r="E32" s="3"/>
      <c r="F32" s="3"/>
      <c r="G32" s="3"/>
      <c r="H32" s="3"/>
      <c r="I32" s="3"/>
      <c r="J32" s="3"/>
    </row>
  </sheetData>
  <mergeCells count="20">
    <mergeCell ref="K3:K5"/>
    <mergeCell ref="K6:K8"/>
    <mergeCell ref="K11:K13"/>
    <mergeCell ref="K14:K16"/>
    <mergeCell ref="C12:D12"/>
    <mergeCell ref="E12:F12"/>
    <mergeCell ref="C3:D3"/>
    <mergeCell ref="E3:F3"/>
    <mergeCell ref="C6:D6"/>
    <mergeCell ref="E6:F6"/>
    <mergeCell ref="C9:D9"/>
    <mergeCell ref="E9:F9"/>
    <mergeCell ref="A17:A19"/>
    <mergeCell ref="A20:A22"/>
    <mergeCell ref="A23:A25"/>
    <mergeCell ref="A26:A28"/>
    <mergeCell ref="A3:A5"/>
    <mergeCell ref="A6:A8"/>
    <mergeCell ref="A9:A11"/>
    <mergeCell ref="A12:A1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94F57-7AA3-498C-A733-34E9495EFDE6}">
  <dimension ref="A1:AD37"/>
  <sheetViews>
    <sheetView zoomScaleNormal="100" workbookViewId="0">
      <selection activeCell="T12" sqref="T12"/>
    </sheetView>
  </sheetViews>
  <sheetFormatPr defaultRowHeight="15" x14ac:dyDescent="0.25"/>
  <cols>
    <col min="1" max="1" width="20.5703125" customWidth="1"/>
    <col min="2" max="22" width="8.42578125" customWidth="1"/>
    <col min="30" max="30" width="9.140625" style="3"/>
  </cols>
  <sheetData>
    <row r="1" spans="1:22" x14ac:dyDescent="0.25">
      <c r="A1" s="6" t="s">
        <v>84</v>
      </c>
    </row>
    <row r="2" spans="1:22" x14ac:dyDescent="0.25">
      <c r="A2" s="63" t="s">
        <v>48</v>
      </c>
      <c r="B2" s="210" t="s">
        <v>85</v>
      </c>
      <c r="C2" s="210"/>
      <c r="D2" s="210"/>
      <c r="E2" s="210" t="s">
        <v>86</v>
      </c>
      <c r="F2" s="210"/>
      <c r="G2" s="210"/>
      <c r="H2" s="210" t="s">
        <v>4</v>
      </c>
      <c r="I2" s="210"/>
      <c r="J2" s="210"/>
      <c r="K2" s="210" t="s">
        <v>3</v>
      </c>
      <c r="L2" s="210"/>
      <c r="M2" s="210"/>
      <c r="N2" s="210" t="s">
        <v>1</v>
      </c>
      <c r="O2" s="210"/>
      <c r="P2" s="210"/>
      <c r="Q2" s="210" t="s">
        <v>6</v>
      </c>
      <c r="R2" s="210"/>
      <c r="S2" s="210"/>
      <c r="T2" s="210" t="s">
        <v>2</v>
      </c>
      <c r="U2" s="210"/>
      <c r="V2" s="210"/>
    </row>
    <row r="3" spans="1:22" x14ac:dyDescent="0.25">
      <c r="A3" s="63" t="s">
        <v>83</v>
      </c>
      <c r="B3" s="46">
        <v>2021</v>
      </c>
      <c r="C3" s="46">
        <v>2022</v>
      </c>
      <c r="D3" s="46">
        <v>2023</v>
      </c>
      <c r="E3" s="46">
        <v>2021</v>
      </c>
      <c r="F3" s="46">
        <v>2022</v>
      </c>
      <c r="G3" s="46">
        <v>2023</v>
      </c>
      <c r="H3" s="46">
        <v>2021</v>
      </c>
      <c r="I3" s="46">
        <v>2022</v>
      </c>
      <c r="J3" s="46">
        <v>2023</v>
      </c>
      <c r="K3" s="46">
        <v>2021</v>
      </c>
      <c r="L3" s="46">
        <v>2022</v>
      </c>
      <c r="M3" s="46">
        <v>2023</v>
      </c>
      <c r="N3" s="46">
        <v>2021</v>
      </c>
      <c r="O3" s="46">
        <v>2022</v>
      </c>
      <c r="P3" s="46">
        <v>2023</v>
      </c>
      <c r="Q3" s="46">
        <v>2021</v>
      </c>
      <c r="R3" s="46">
        <v>2022</v>
      </c>
      <c r="S3" s="46">
        <v>2023</v>
      </c>
      <c r="T3" s="46">
        <v>2021</v>
      </c>
      <c r="U3" s="46">
        <v>2022</v>
      </c>
      <c r="V3" s="46">
        <v>2023</v>
      </c>
    </row>
    <row r="4" spans="1:22" x14ac:dyDescent="0.25">
      <c r="A4" s="1" t="s">
        <v>87</v>
      </c>
      <c r="B4" s="9">
        <v>0.51</v>
      </c>
      <c r="C4" s="9">
        <v>0.66666666666666663</v>
      </c>
      <c r="D4" s="9">
        <v>0.3392857142857143</v>
      </c>
      <c r="E4" s="9">
        <v>0.66279069767441856</v>
      </c>
      <c r="F4" s="9">
        <v>0.73239436619718312</v>
      </c>
      <c r="G4" s="9">
        <v>0.32307692307692309</v>
      </c>
      <c r="H4" s="9">
        <v>0.61</v>
      </c>
      <c r="I4" s="9">
        <v>0.58333333333333337</v>
      </c>
      <c r="J4" s="9">
        <v>0.53</v>
      </c>
      <c r="K4" s="9">
        <v>0.51162790697674421</v>
      </c>
      <c r="L4" s="9">
        <v>0.53</v>
      </c>
      <c r="M4" s="9">
        <v>0.36666666666666664</v>
      </c>
      <c r="N4" s="9">
        <v>0.61904761904761907</v>
      </c>
      <c r="O4" s="9">
        <v>0.73684210526315785</v>
      </c>
      <c r="P4" s="9">
        <v>0.59259259259259256</v>
      </c>
      <c r="Q4" s="9">
        <v>0.68085106382978722</v>
      </c>
      <c r="R4" s="9">
        <v>0.61538461538461542</v>
      </c>
      <c r="S4" s="9">
        <v>0.33333333333333331</v>
      </c>
      <c r="T4" s="9">
        <v>0.83098591549295775</v>
      </c>
      <c r="U4" s="9">
        <v>0.76271186440677963</v>
      </c>
      <c r="V4" s="9">
        <v>0.25423728813559321</v>
      </c>
    </row>
    <row r="5" spans="1:22" x14ac:dyDescent="0.25">
      <c r="A5" s="1" t="s">
        <v>82</v>
      </c>
      <c r="B5" s="1">
        <v>39</v>
      </c>
      <c r="C5" s="1">
        <v>38</v>
      </c>
      <c r="D5" s="1">
        <v>19</v>
      </c>
      <c r="E5" s="1">
        <v>57</v>
      </c>
      <c r="F5" s="1">
        <v>52</v>
      </c>
      <c r="G5" s="1">
        <v>21</v>
      </c>
      <c r="H5" s="1">
        <v>42</v>
      </c>
      <c r="I5" s="1">
        <v>35</v>
      </c>
      <c r="J5" s="1">
        <v>33</v>
      </c>
      <c r="K5" s="1">
        <v>22</v>
      </c>
      <c r="L5" s="1">
        <v>16</v>
      </c>
      <c r="M5" s="1">
        <v>11</v>
      </c>
      <c r="N5" s="1">
        <v>13</v>
      </c>
      <c r="O5" s="1">
        <v>14</v>
      </c>
      <c r="P5" s="1">
        <v>16</v>
      </c>
      <c r="Q5" s="1">
        <v>32</v>
      </c>
      <c r="R5" s="1">
        <v>24</v>
      </c>
      <c r="S5" s="1">
        <v>12</v>
      </c>
      <c r="T5" s="1">
        <v>59</v>
      </c>
      <c r="U5" s="1">
        <v>45</v>
      </c>
      <c r="V5" s="1">
        <v>15</v>
      </c>
    </row>
    <row r="7" spans="1:22" x14ac:dyDescent="0.25">
      <c r="O7" s="3"/>
    </row>
    <row r="8" spans="1:22" x14ac:dyDescent="0.25">
      <c r="O8" s="3"/>
    </row>
    <row r="9" spans="1:22" x14ac:dyDescent="0.25">
      <c r="O9" s="3"/>
    </row>
    <row r="10" spans="1:22" x14ac:dyDescent="0.25">
      <c r="Q10" s="14"/>
      <c r="S10" s="3"/>
    </row>
    <row r="11" spans="1:22" x14ac:dyDescent="0.25">
      <c r="P11" s="7"/>
      <c r="Q11" s="14"/>
      <c r="S11" s="3"/>
    </row>
    <row r="12" spans="1:22" x14ac:dyDescent="0.25">
      <c r="Q12" s="14"/>
      <c r="S12" s="3"/>
    </row>
    <row r="14" spans="1:22" x14ac:dyDescent="0.25">
      <c r="Q14" s="3"/>
      <c r="S14" s="3"/>
    </row>
    <row r="15" spans="1:22" x14ac:dyDescent="0.25">
      <c r="Q15" s="3"/>
      <c r="S15" s="3"/>
    </row>
    <row r="16" spans="1:22" x14ac:dyDescent="0.25">
      <c r="Q16" s="3"/>
      <c r="S16" s="3"/>
    </row>
    <row r="17" spans="15:19" x14ac:dyDescent="0.25">
      <c r="Q17" s="3"/>
    </row>
    <row r="18" spans="15:19" x14ac:dyDescent="0.25">
      <c r="S18" s="3"/>
    </row>
    <row r="19" spans="15:19" x14ac:dyDescent="0.25">
      <c r="Q19" s="3"/>
    </row>
    <row r="20" spans="15:19" x14ac:dyDescent="0.25">
      <c r="O20" s="3"/>
      <c r="Q20" s="3"/>
    </row>
    <row r="21" spans="15:19" x14ac:dyDescent="0.25">
      <c r="O21" s="3"/>
      <c r="Q21" s="3"/>
    </row>
    <row r="22" spans="15:19" x14ac:dyDescent="0.25">
      <c r="O22" s="3"/>
      <c r="Q22" s="3"/>
    </row>
    <row r="24" spans="15:19" x14ac:dyDescent="0.25">
      <c r="O24" s="3"/>
      <c r="Q24" s="3"/>
    </row>
    <row r="25" spans="15:19" x14ac:dyDescent="0.25">
      <c r="O25" s="3"/>
      <c r="Q25" s="3"/>
    </row>
    <row r="26" spans="15:19" x14ac:dyDescent="0.25">
      <c r="O26" s="3"/>
      <c r="Q26" s="3"/>
    </row>
    <row r="37" spans="17:17" x14ac:dyDescent="0.25">
      <c r="Q37" s="3"/>
    </row>
  </sheetData>
  <mergeCells count="7">
    <mergeCell ref="Q2:S2"/>
    <mergeCell ref="T2:V2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2362-61F5-4899-AC75-9ABF08D036FE}">
  <dimension ref="B1:G8"/>
  <sheetViews>
    <sheetView topLeftCell="B1" zoomScaleNormal="100" workbookViewId="0">
      <selection activeCell="I22" sqref="I22"/>
    </sheetView>
  </sheetViews>
  <sheetFormatPr defaultRowHeight="15" x14ac:dyDescent="0.25"/>
  <cols>
    <col min="7" max="7" width="9.140625" style="3"/>
    <col min="9" max="9" width="9.5703125" customWidth="1"/>
  </cols>
  <sheetData>
    <row r="1" spans="2:7" x14ac:dyDescent="0.25">
      <c r="B1" s="6" t="s">
        <v>265</v>
      </c>
    </row>
    <row r="2" spans="2:7" ht="30" x14ac:dyDescent="0.25">
      <c r="B2" s="197" t="s">
        <v>13</v>
      </c>
      <c r="C2" s="197" t="s">
        <v>221</v>
      </c>
      <c r="D2" s="197" t="s">
        <v>220</v>
      </c>
      <c r="E2" s="197" t="s">
        <v>12</v>
      </c>
      <c r="F2" s="197" t="s">
        <v>263</v>
      </c>
      <c r="G2" s="197" t="s">
        <v>264</v>
      </c>
    </row>
    <row r="3" spans="2:7" x14ac:dyDescent="0.25">
      <c r="B3" s="1">
        <v>2018</v>
      </c>
      <c r="C3" s="1">
        <v>129</v>
      </c>
      <c r="D3" s="1">
        <v>419</v>
      </c>
      <c r="E3" s="1">
        <f>SUM(C3:D3)</f>
        <v>548</v>
      </c>
      <c r="F3" s="9">
        <f t="shared" ref="F3:F8" si="0">C3/E3</f>
        <v>0.23540145985401459</v>
      </c>
      <c r="G3" s="9">
        <f t="shared" ref="G3:G8" si="1">D3/E3</f>
        <v>0.76459854014598538</v>
      </c>
    </row>
    <row r="4" spans="2:7" x14ac:dyDescent="0.25">
      <c r="B4" s="1">
        <v>2019</v>
      </c>
      <c r="C4" s="1">
        <v>192</v>
      </c>
      <c r="D4" s="1">
        <v>472</v>
      </c>
      <c r="E4" s="1">
        <f>C4+D4+1</f>
        <v>665</v>
      </c>
      <c r="F4" s="9">
        <f t="shared" si="0"/>
        <v>0.28872180451127821</v>
      </c>
      <c r="G4" s="9">
        <f t="shared" si="1"/>
        <v>0.70977443609022561</v>
      </c>
    </row>
    <row r="5" spans="2:7" x14ac:dyDescent="0.25">
      <c r="B5" s="1">
        <v>2020</v>
      </c>
      <c r="C5" s="1">
        <v>257</v>
      </c>
      <c r="D5" s="1">
        <v>707</v>
      </c>
      <c r="E5" s="1">
        <v>970</v>
      </c>
      <c r="F5" s="9">
        <f t="shared" si="0"/>
        <v>0.26494845360824743</v>
      </c>
      <c r="G5" s="9">
        <f t="shared" si="1"/>
        <v>0.72886597938144326</v>
      </c>
    </row>
    <row r="6" spans="2:7" x14ac:dyDescent="0.25">
      <c r="B6" s="1">
        <v>2021</v>
      </c>
      <c r="C6" s="1">
        <v>262</v>
      </c>
      <c r="D6" s="1">
        <v>681</v>
      </c>
      <c r="E6" s="1">
        <f>C6+D6+6</f>
        <v>949</v>
      </c>
      <c r="F6" s="9">
        <f t="shared" si="0"/>
        <v>0.2760800842992624</v>
      </c>
      <c r="G6" s="9">
        <f t="shared" si="1"/>
        <v>0.71759747102212856</v>
      </c>
    </row>
    <row r="7" spans="2:7" x14ac:dyDescent="0.25">
      <c r="B7" s="1">
        <v>2022</v>
      </c>
      <c r="C7" s="1">
        <v>224</v>
      </c>
      <c r="D7" s="1">
        <v>509</v>
      </c>
      <c r="E7" s="1">
        <v>737</v>
      </c>
      <c r="F7" s="9">
        <f t="shared" si="0"/>
        <v>0.30393487109905021</v>
      </c>
      <c r="G7" s="9">
        <f t="shared" si="1"/>
        <v>0.69063772048846672</v>
      </c>
    </row>
    <row r="8" spans="2:7" x14ac:dyDescent="0.25">
      <c r="B8" s="1">
        <v>2023</v>
      </c>
      <c r="C8" s="1">
        <v>58</v>
      </c>
      <c r="D8" s="1">
        <v>137</v>
      </c>
      <c r="E8" s="1">
        <v>199</v>
      </c>
      <c r="F8" s="9">
        <f t="shared" si="0"/>
        <v>0.29145728643216079</v>
      </c>
      <c r="G8" s="9">
        <f t="shared" si="1"/>
        <v>0.68844221105527637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9275-3C15-461C-813A-82E9BA37DB94}">
  <dimension ref="A1:G10"/>
  <sheetViews>
    <sheetView workbookViewId="0">
      <selection activeCell="G26" sqref="G26"/>
    </sheetView>
  </sheetViews>
  <sheetFormatPr defaultRowHeight="15" x14ac:dyDescent="0.25"/>
  <cols>
    <col min="2" max="7" width="12.140625" customWidth="1"/>
  </cols>
  <sheetData>
    <row r="1" spans="1:7" ht="15.75" customHeight="1" x14ac:dyDescent="0.25">
      <c r="A1" s="59" t="s">
        <v>275</v>
      </c>
    </row>
    <row r="2" spans="1:7" ht="15.75" customHeight="1" x14ac:dyDescent="0.25">
      <c r="A2" s="199" t="s">
        <v>48</v>
      </c>
      <c r="B2" s="199">
        <v>2018</v>
      </c>
      <c r="C2" s="199">
        <v>2019</v>
      </c>
      <c r="D2" s="199">
        <v>2020</v>
      </c>
      <c r="E2" s="199">
        <v>2021</v>
      </c>
      <c r="F2" s="199">
        <v>2022</v>
      </c>
      <c r="G2" s="199">
        <v>2023</v>
      </c>
    </row>
    <row r="3" spans="1:7" ht="15.75" customHeight="1" x14ac:dyDescent="0.25">
      <c r="A3" s="190" t="s">
        <v>0</v>
      </c>
      <c r="B3" s="191">
        <v>9880422</v>
      </c>
      <c r="C3" s="191">
        <v>9539906</v>
      </c>
      <c r="D3" s="191">
        <v>10935143</v>
      </c>
      <c r="E3" s="191">
        <v>10101095</v>
      </c>
      <c r="F3" s="191">
        <v>10390881</v>
      </c>
      <c r="G3" s="191">
        <v>11824300</v>
      </c>
    </row>
    <row r="4" spans="1:7" ht="15.75" customHeight="1" x14ac:dyDescent="0.25">
      <c r="A4" s="190" t="s">
        <v>5</v>
      </c>
      <c r="B4" s="191">
        <v>12647574</v>
      </c>
      <c r="C4" s="191">
        <v>12310402</v>
      </c>
      <c r="D4" s="191">
        <v>11355002</v>
      </c>
      <c r="E4" s="191">
        <v>12144114</v>
      </c>
      <c r="F4" s="191">
        <v>12853265</v>
      </c>
      <c r="G4" s="191">
        <v>14582859</v>
      </c>
    </row>
    <row r="5" spans="1:7" ht="15.75" customHeight="1" x14ac:dyDescent="0.25">
      <c r="A5" s="190" t="s">
        <v>4</v>
      </c>
      <c r="B5" s="191">
        <v>4968239</v>
      </c>
      <c r="C5" s="191">
        <v>4760205</v>
      </c>
      <c r="D5" s="191">
        <v>5703995</v>
      </c>
      <c r="E5" s="191">
        <v>6051380</v>
      </c>
      <c r="F5" s="191">
        <v>6614845</v>
      </c>
      <c r="G5" s="191">
        <v>8011570</v>
      </c>
    </row>
    <row r="6" spans="1:7" ht="15.75" customHeight="1" x14ac:dyDescent="0.25">
      <c r="A6" s="190" t="s">
        <v>3</v>
      </c>
      <c r="B6" s="191">
        <v>5754530</v>
      </c>
      <c r="C6" s="191">
        <v>5538204</v>
      </c>
      <c r="D6" s="191">
        <v>6290235</v>
      </c>
      <c r="E6" s="191">
        <v>6742724</v>
      </c>
      <c r="F6" s="191">
        <v>7144025</v>
      </c>
      <c r="G6" s="191">
        <v>7753191</v>
      </c>
    </row>
    <row r="7" spans="1:7" ht="15.75" customHeight="1" x14ac:dyDescent="0.25">
      <c r="A7" s="190" t="s">
        <v>1</v>
      </c>
      <c r="B7" s="191">
        <v>1039566</v>
      </c>
      <c r="C7" s="191">
        <v>995886</v>
      </c>
      <c r="D7" s="191">
        <v>1516440</v>
      </c>
      <c r="E7" s="191">
        <v>2104980</v>
      </c>
      <c r="F7" s="191">
        <v>2705740</v>
      </c>
      <c r="G7" s="191">
        <v>3308150</v>
      </c>
    </row>
    <row r="8" spans="1:7" ht="15.75" customHeight="1" x14ac:dyDescent="0.25">
      <c r="A8" s="190" t="s">
        <v>6</v>
      </c>
      <c r="B8" s="191">
        <v>2977067</v>
      </c>
      <c r="C8" s="191">
        <v>2764147</v>
      </c>
      <c r="D8" s="191">
        <v>2850546</v>
      </c>
      <c r="E8" s="191">
        <v>3441950</v>
      </c>
      <c r="F8" s="191">
        <v>4135517</v>
      </c>
      <c r="G8" s="191">
        <v>4786924</v>
      </c>
    </row>
    <row r="9" spans="1:7" ht="15.75" customHeight="1" x14ac:dyDescent="0.25">
      <c r="A9" s="190" t="s">
        <v>2</v>
      </c>
      <c r="B9" s="191">
        <v>4057168</v>
      </c>
      <c r="C9" s="191">
        <v>3966004</v>
      </c>
      <c r="D9" s="191">
        <v>3967333</v>
      </c>
      <c r="E9" s="191">
        <v>4455890</v>
      </c>
      <c r="F9" s="191">
        <v>5142035</v>
      </c>
      <c r="G9" s="191">
        <v>5896950</v>
      </c>
    </row>
    <row r="10" spans="1:7" ht="15.75" customHeight="1" x14ac:dyDescent="0.25">
      <c r="A10" s="193" t="s">
        <v>11</v>
      </c>
      <c r="B10" s="192">
        <v>41324567</v>
      </c>
      <c r="C10" s="192">
        <v>39874753</v>
      </c>
      <c r="D10" s="192">
        <v>42618694</v>
      </c>
      <c r="E10" s="192">
        <v>45042133</v>
      </c>
      <c r="F10" s="192">
        <v>48986308</v>
      </c>
      <c r="G10" s="192">
        <v>56163944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C43F-71F6-4CFC-9A6B-FB8AB5958A4B}">
  <dimension ref="A1:T17"/>
  <sheetViews>
    <sheetView zoomScaleNormal="100" workbookViewId="0">
      <selection activeCell="C18" sqref="C18"/>
    </sheetView>
  </sheetViews>
  <sheetFormatPr defaultRowHeight="15" x14ac:dyDescent="0.25"/>
  <cols>
    <col min="1" max="1" width="15.7109375" customWidth="1"/>
    <col min="2" max="2" width="11.28515625" customWidth="1"/>
    <col min="3" max="6" width="10.42578125" customWidth="1"/>
    <col min="7" max="7" width="10.710937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20" x14ac:dyDescent="0.25">
      <c r="A1" s="6" t="s">
        <v>292</v>
      </c>
      <c r="B1" s="13"/>
      <c r="I1" s="7" t="s">
        <v>70</v>
      </c>
      <c r="K1" s="2"/>
      <c r="M1" s="2"/>
    </row>
    <row r="2" spans="1:20" ht="45" x14ac:dyDescent="0.25">
      <c r="A2" s="194" t="s">
        <v>48</v>
      </c>
      <c r="B2" s="52" t="s">
        <v>35</v>
      </c>
      <c r="C2" s="52" t="s">
        <v>36</v>
      </c>
      <c r="D2" s="52" t="s">
        <v>37</v>
      </c>
      <c r="E2" s="52" t="s">
        <v>38</v>
      </c>
      <c r="F2" s="52" t="s">
        <v>39</v>
      </c>
      <c r="G2" s="60" t="s">
        <v>66</v>
      </c>
      <c r="I2" s="53"/>
      <c r="J2" s="52" t="s">
        <v>35</v>
      </c>
      <c r="K2" s="52" t="s">
        <v>36</v>
      </c>
      <c r="L2" s="52" t="s">
        <v>37</v>
      </c>
      <c r="M2" s="52" t="s">
        <v>38</v>
      </c>
      <c r="N2" s="52" t="s">
        <v>39</v>
      </c>
      <c r="O2" s="60" t="s">
        <v>66</v>
      </c>
    </row>
    <row r="3" spans="1:20" ht="15.75" x14ac:dyDescent="0.25">
      <c r="A3" s="54" t="s">
        <v>0</v>
      </c>
      <c r="B3" s="44">
        <v>-3.4463759572447586E-2</v>
      </c>
      <c r="C3" s="44">
        <v>0.14625274330799898</v>
      </c>
      <c r="D3" s="44">
        <v>-7.6272273869180715E-2</v>
      </c>
      <c r="E3" s="44">
        <v>2.8688572872545007E-2</v>
      </c>
      <c r="F3" s="44">
        <v>0.13794970801802081</v>
      </c>
      <c r="G3" s="45">
        <v>0.19674034095995943</v>
      </c>
      <c r="I3" s="54" t="s">
        <v>0</v>
      </c>
      <c r="J3" s="44">
        <v>-3.4463759572447586E-2</v>
      </c>
      <c r="K3" s="44">
        <v>0.14625274330799898</v>
      </c>
      <c r="L3" s="44">
        <v>-7.6272273869180715E-2</v>
      </c>
      <c r="M3" s="44">
        <v>2.8688572872545007E-2</v>
      </c>
      <c r="N3" s="44">
        <v>0.13794970801802081</v>
      </c>
      <c r="O3" s="45">
        <v>0.19674034095995943</v>
      </c>
    </row>
    <row r="4" spans="1:20" ht="15.75" x14ac:dyDescent="0.25">
      <c r="A4" s="54" t="s">
        <v>5</v>
      </c>
      <c r="B4" s="44">
        <v>-2.6659054919904647E-2</v>
      </c>
      <c r="C4" s="44">
        <v>-7.7609163372568984E-2</v>
      </c>
      <c r="D4" s="44">
        <v>6.9494659710319734E-2</v>
      </c>
      <c r="E4" s="44">
        <v>5.8394626400904995E-2</v>
      </c>
      <c r="F4" s="44">
        <v>0.13456456394542554</v>
      </c>
      <c r="G4" s="45">
        <v>0.153016267139755</v>
      </c>
      <c r="I4" s="54" t="s">
        <v>5</v>
      </c>
      <c r="J4" s="44">
        <v>-2.6659054919904647E-2</v>
      </c>
      <c r="K4" s="44">
        <v>-7.7609163372568984E-2</v>
      </c>
      <c r="L4" s="44">
        <v>6.9494659710319734E-2</v>
      </c>
      <c r="M4" s="44">
        <v>5.8394626400904995E-2</v>
      </c>
      <c r="N4" s="44">
        <v>0.13456456394542554</v>
      </c>
      <c r="O4" s="45">
        <v>0.153016267139755</v>
      </c>
    </row>
    <row r="5" spans="1:20" ht="15.75" x14ac:dyDescent="0.25">
      <c r="A5" s="54" t="s">
        <v>4</v>
      </c>
      <c r="B5" s="44">
        <v>-4.1872780443423928E-2</v>
      </c>
      <c r="C5" s="44">
        <v>0.19826667128831638</v>
      </c>
      <c r="D5" s="44">
        <v>6.0902051982864643E-2</v>
      </c>
      <c r="E5" s="44">
        <v>9.311347163787434E-2</v>
      </c>
      <c r="F5" s="44">
        <v>0.21115007229950211</v>
      </c>
      <c r="G5" s="45">
        <v>0.61255729288610006</v>
      </c>
      <c r="I5" s="54" t="s">
        <v>4</v>
      </c>
      <c r="J5" s="44">
        <v>-4.1872780443423928E-2</v>
      </c>
      <c r="K5" s="44">
        <v>0.19826667128831638</v>
      </c>
      <c r="L5" s="44">
        <v>6.0902051982864643E-2</v>
      </c>
      <c r="M5" s="44">
        <v>9.311347163787434E-2</v>
      </c>
      <c r="N5" s="44">
        <v>0.21115007229950211</v>
      </c>
      <c r="O5" s="45">
        <v>0.61255729288610006</v>
      </c>
    </row>
    <row r="6" spans="1:20" ht="15.75" x14ac:dyDescent="0.25">
      <c r="A6" s="54" t="s">
        <v>3</v>
      </c>
      <c r="B6" s="44">
        <v>-3.7592373482313007E-2</v>
      </c>
      <c r="C6" s="44">
        <v>0.13578968922054876</v>
      </c>
      <c r="D6" s="44">
        <v>7.1935150276579499E-2</v>
      </c>
      <c r="E6" s="44">
        <v>5.9516079851407236E-2</v>
      </c>
      <c r="F6" s="44">
        <v>8.5269374426137537E-2</v>
      </c>
      <c r="G6" s="45">
        <v>0.34731948267855284</v>
      </c>
      <c r="I6" s="54" t="s">
        <v>3</v>
      </c>
      <c r="J6" s="44">
        <v>-3.7592373482313007E-2</v>
      </c>
      <c r="K6" s="44">
        <v>0.13578968922054876</v>
      </c>
      <c r="L6" s="44">
        <v>7.1935150276579499E-2</v>
      </c>
      <c r="M6" s="44">
        <v>5.9516079851407236E-2</v>
      </c>
      <c r="N6" s="44">
        <v>8.5269374426137537E-2</v>
      </c>
      <c r="O6" s="45">
        <v>0.34731948267855284</v>
      </c>
    </row>
    <row r="7" spans="1:20" ht="15.75" x14ac:dyDescent="0.25">
      <c r="A7" s="54" t="s">
        <v>1</v>
      </c>
      <c r="B7" s="44">
        <v>-4.2017847557472725E-2</v>
      </c>
      <c r="C7" s="44">
        <v>0.52270440592597944</v>
      </c>
      <c r="D7" s="44">
        <v>0.38810635435625546</v>
      </c>
      <c r="E7" s="44">
        <v>0.28539938621744626</v>
      </c>
      <c r="F7" s="44">
        <v>0.2226414954873713</v>
      </c>
      <c r="G7" s="189">
        <v>2.1800000000000002</v>
      </c>
      <c r="I7" s="54" t="s">
        <v>1</v>
      </c>
      <c r="J7" s="44">
        <v>-4.2017847557472725E-2</v>
      </c>
      <c r="K7" s="44">
        <v>0.52270440592597944</v>
      </c>
      <c r="L7" s="44">
        <v>0.38810635435625546</v>
      </c>
      <c r="M7" s="44">
        <v>0.28539938621744626</v>
      </c>
      <c r="N7" s="44">
        <v>0.2226414954873713</v>
      </c>
      <c r="O7" s="187">
        <v>0.85</v>
      </c>
      <c r="P7" s="188">
        <v>2.1800000000000002</v>
      </c>
    </row>
    <row r="8" spans="1:20" ht="15.75" x14ac:dyDescent="0.25">
      <c r="A8" s="54" t="s">
        <v>6</v>
      </c>
      <c r="B8" s="44">
        <v>-7.1520261860941736E-2</v>
      </c>
      <c r="C8" s="44">
        <v>3.1257207242814375E-2</v>
      </c>
      <c r="D8" s="44">
        <v>0.20747042847229968</v>
      </c>
      <c r="E8" s="44">
        <v>0.2015040892517323</v>
      </c>
      <c r="F8" s="44">
        <v>0.15751525141838371</v>
      </c>
      <c r="G8" s="45">
        <v>0.60793284365049871</v>
      </c>
      <c r="I8" s="54" t="s">
        <v>6</v>
      </c>
      <c r="J8" s="44">
        <v>-7.1520261860941736E-2</v>
      </c>
      <c r="K8" s="44">
        <v>3.1257207242814375E-2</v>
      </c>
      <c r="L8" s="44">
        <v>0.20747042847229968</v>
      </c>
      <c r="M8" s="44">
        <v>0.2015040892517323</v>
      </c>
      <c r="N8" s="44">
        <v>0.15751525141838371</v>
      </c>
      <c r="O8" s="45">
        <v>0.60793284365049871</v>
      </c>
    </row>
    <row r="9" spans="1:20" ht="15.75" x14ac:dyDescent="0.25">
      <c r="A9" s="54" t="s">
        <v>2</v>
      </c>
      <c r="B9" s="44">
        <v>-2.2469764374535486E-2</v>
      </c>
      <c r="C9" s="44">
        <v>3.3509799788401627E-4</v>
      </c>
      <c r="D9" s="44">
        <v>0.1231449439711766</v>
      </c>
      <c r="E9" s="44">
        <v>0.15398607236713655</v>
      </c>
      <c r="F9" s="44">
        <v>0.14681249738673502</v>
      </c>
      <c r="G9" s="45">
        <v>0.45346472746159183</v>
      </c>
      <c r="I9" s="54" t="s">
        <v>2</v>
      </c>
      <c r="J9" s="44">
        <v>-2.2469764374535486E-2</v>
      </c>
      <c r="K9" s="44">
        <v>3.3509799788401627E-4</v>
      </c>
      <c r="L9" s="44">
        <v>0.1231449439711766</v>
      </c>
      <c r="M9" s="44">
        <v>0.15398607236713655</v>
      </c>
      <c r="N9" s="44">
        <v>0.14681249738673502</v>
      </c>
      <c r="O9" s="45">
        <v>0.45346472746159183</v>
      </c>
      <c r="T9" s="7"/>
    </row>
    <row r="10" spans="1:20" ht="15.75" x14ac:dyDescent="0.25">
      <c r="A10" s="55" t="s">
        <v>14</v>
      </c>
      <c r="B10" s="56">
        <v>-3.5083582861128511E-2</v>
      </c>
      <c r="C10" s="56">
        <v>6.8813990561978941E-2</v>
      </c>
      <c r="D10" s="56">
        <v>5.6863280380032542E-2</v>
      </c>
      <c r="E10" s="56">
        <v>8.7566334835874671E-2</v>
      </c>
      <c r="F10" s="56">
        <v>0.14652332184866149</v>
      </c>
      <c r="G10" s="56">
        <v>0.35909333795187343</v>
      </c>
      <c r="I10" s="55" t="s">
        <v>14</v>
      </c>
      <c r="J10" s="56">
        <v>-3.5083582861128511E-2</v>
      </c>
      <c r="K10" s="56">
        <v>6.8813990561978941E-2</v>
      </c>
      <c r="L10" s="56">
        <v>5.6863280380032542E-2</v>
      </c>
      <c r="M10" s="56">
        <v>8.7566334835874671E-2</v>
      </c>
      <c r="N10" s="56">
        <v>0.14652332184866149</v>
      </c>
      <c r="O10" s="56">
        <v>0.35909333795187343</v>
      </c>
    </row>
    <row r="11" spans="1:20" x14ac:dyDescent="0.25">
      <c r="K11" s="2"/>
    </row>
    <row r="12" spans="1:20" x14ac:dyDescent="0.25">
      <c r="K12" s="2"/>
    </row>
    <row r="13" spans="1:20" x14ac:dyDescent="0.25">
      <c r="K13" s="2"/>
    </row>
    <row r="14" spans="1:20" x14ac:dyDescent="0.25">
      <c r="K14" s="2"/>
    </row>
    <row r="15" spans="1:20" x14ac:dyDescent="0.25">
      <c r="K15" s="2"/>
    </row>
    <row r="16" spans="1:20" x14ac:dyDescent="0.25">
      <c r="K16" s="2"/>
    </row>
    <row r="17" spans="11:11" x14ac:dyDescent="0.25">
      <c r="K17" s="13"/>
    </row>
  </sheetData>
  <conditionalFormatting sqref="B3:F9">
    <cfRule type="colorScale" priority="1">
      <colorScale>
        <cfvo type="min"/>
        <cfvo type="percentile" val="20"/>
        <cfvo type="max"/>
        <color rgb="FFA6A6A6"/>
        <color theme="0" tint="-4.9989318521683403E-2"/>
        <color rgb="FF8560C5"/>
      </colorScale>
    </cfRule>
  </conditionalFormatting>
  <conditionalFormatting sqref="J3:N9">
    <cfRule type="colorScale" priority="2">
      <colorScale>
        <cfvo type="min"/>
        <cfvo type="percentile" val="20"/>
        <cfvo type="max"/>
        <color rgb="FFA6A6A6"/>
        <color theme="0" tint="-4.9989318521683403E-2"/>
        <color rgb="FF8560C5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A78A-6D7D-4CFD-885F-96847C918156}">
  <dimension ref="A1:M21"/>
  <sheetViews>
    <sheetView zoomScaleNormal="100" workbookViewId="0">
      <selection activeCell="G26" sqref="G26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13" x14ac:dyDescent="0.25">
      <c r="A1" s="59" t="s">
        <v>281</v>
      </c>
    </row>
    <row r="2" spans="1:13" x14ac:dyDescent="0.25">
      <c r="A2" s="1"/>
      <c r="B2" s="10">
        <v>2018</v>
      </c>
      <c r="C2" s="10">
        <v>2019</v>
      </c>
      <c r="D2" s="10">
        <v>2020</v>
      </c>
      <c r="E2" s="10">
        <v>2021</v>
      </c>
      <c r="F2" s="10">
        <v>2022</v>
      </c>
      <c r="G2" s="10">
        <v>2023</v>
      </c>
      <c r="K2" s="13"/>
      <c r="M2" s="2"/>
    </row>
    <row r="3" spans="1:13" x14ac:dyDescent="0.25">
      <c r="A3" s="1" t="s">
        <v>10</v>
      </c>
      <c r="B3" s="9">
        <v>0.57669851375455805</v>
      </c>
      <c r="C3" s="9">
        <v>0.78215139691380797</v>
      </c>
      <c r="D3" s="9">
        <v>0.84607821984183185</v>
      </c>
      <c r="E3" s="9">
        <v>0.86907468597423054</v>
      </c>
      <c r="F3" s="9">
        <v>0.79063971371123665</v>
      </c>
      <c r="G3" s="9">
        <v>0.79070649758230316</v>
      </c>
      <c r="H3" s="3"/>
      <c r="K3" s="13"/>
      <c r="M3" s="2"/>
    </row>
    <row r="4" spans="1:13" x14ac:dyDescent="0.25">
      <c r="A4" s="1" t="s">
        <v>9</v>
      </c>
      <c r="B4" s="9">
        <v>0.29666224984777678</v>
      </c>
      <c r="C4" s="9">
        <v>0.18274876337763146</v>
      </c>
      <c r="D4" s="9">
        <v>0.10825960665616757</v>
      </c>
      <c r="E4" s="9">
        <v>0.10923463048892031</v>
      </c>
      <c r="F4" s="9">
        <v>0.17148739489041215</v>
      </c>
      <c r="G4" s="9">
        <v>0.15945012789223512</v>
      </c>
      <c r="H4" s="3"/>
    </row>
    <row r="5" spans="1:13" x14ac:dyDescent="0.25">
      <c r="A5" s="1" t="s">
        <v>8</v>
      </c>
      <c r="B5" s="9">
        <v>0.12663923639766547</v>
      </c>
      <c r="C5" s="9">
        <v>3.5099839708560586E-2</v>
      </c>
      <c r="D5" s="9">
        <v>4.5662173502000629E-2</v>
      </c>
      <c r="E5" s="9">
        <v>2.169068353684913E-2</v>
      </c>
      <c r="F5" s="9">
        <v>3.7872891398351198E-2</v>
      </c>
      <c r="G5" s="9">
        <v>4.9843374525461753E-2</v>
      </c>
      <c r="H5" s="3"/>
    </row>
    <row r="6" spans="1:13" x14ac:dyDescent="0.25">
      <c r="A6" s="16" t="s">
        <v>12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3"/>
    </row>
    <row r="8" spans="1:13" x14ac:dyDescent="0.25">
      <c r="A8" s="1"/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  <c r="G8" s="10">
        <v>2023</v>
      </c>
      <c r="K8" s="13"/>
      <c r="M8" s="2"/>
    </row>
    <row r="9" spans="1:13" x14ac:dyDescent="0.25">
      <c r="A9" s="1" t="s">
        <v>10</v>
      </c>
      <c r="B9" s="5">
        <v>2302436.25</v>
      </c>
      <c r="C9" s="5">
        <v>6603750</v>
      </c>
      <c r="D9" s="5">
        <v>15692466</v>
      </c>
      <c r="E9" s="5">
        <v>13827428</v>
      </c>
      <c r="F9" s="5">
        <v>8210272</v>
      </c>
      <c r="G9" s="5">
        <v>8090550</v>
      </c>
      <c r="H9" s="2"/>
      <c r="K9" s="13"/>
      <c r="M9" s="2"/>
    </row>
    <row r="10" spans="1:13" x14ac:dyDescent="0.25">
      <c r="A10" s="1" t="s">
        <v>9</v>
      </c>
      <c r="B10" s="5">
        <v>1184407.28</v>
      </c>
      <c r="C10" s="5">
        <v>1542958.5</v>
      </c>
      <c r="D10" s="5">
        <v>2007923.33</v>
      </c>
      <c r="E10" s="5">
        <v>1737979.5</v>
      </c>
      <c r="F10" s="5">
        <v>1780783.5</v>
      </c>
      <c r="G10" s="5">
        <v>1631502</v>
      </c>
      <c r="H10" s="2"/>
      <c r="K10" s="13"/>
      <c r="M10" s="2"/>
    </row>
    <row r="11" spans="1:13" x14ac:dyDescent="0.25">
      <c r="A11" s="1" t="s">
        <v>8</v>
      </c>
      <c r="B11" s="5">
        <v>505600</v>
      </c>
      <c r="C11" s="5">
        <v>296350</v>
      </c>
      <c r="D11" s="5">
        <v>846910</v>
      </c>
      <c r="E11" s="5">
        <v>345110</v>
      </c>
      <c r="F11" s="5">
        <v>393285</v>
      </c>
      <c r="G11" s="5">
        <v>510000</v>
      </c>
      <c r="H11" s="2"/>
      <c r="K11" s="13"/>
      <c r="M11" s="2"/>
    </row>
    <row r="12" spans="1:13" x14ac:dyDescent="0.25">
      <c r="A12" s="16" t="s">
        <v>12</v>
      </c>
      <c r="B12" s="17">
        <v>3992443.5300000003</v>
      </c>
      <c r="C12" s="17">
        <v>8443058.5</v>
      </c>
      <c r="D12" s="17">
        <v>18547299.329999998</v>
      </c>
      <c r="E12" s="17">
        <v>15910517.5</v>
      </c>
      <c r="F12" s="17">
        <v>10384340.5</v>
      </c>
      <c r="G12" s="17">
        <v>10232052</v>
      </c>
      <c r="H12" s="2"/>
      <c r="K12" s="13"/>
      <c r="M12" s="2"/>
    </row>
    <row r="13" spans="1:13" x14ac:dyDescent="0.25">
      <c r="K13" s="13"/>
      <c r="M13" s="2"/>
    </row>
    <row r="14" spans="1:13" x14ac:dyDescent="0.25">
      <c r="A14" s="1"/>
      <c r="B14" s="10">
        <v>2018</v>
      </c>
      <c r="C14" s="10">
        <v>2019</v>
      </c>
      <c r="D14" s="10">
        <v>2020</v>
      </c>
      <c r="E14" s="10">
        <v>2021</v>
      </c>
      <c r="F14" s="10">
        <v>2022</v>
      </c>
      <c r="G14" s="10">
        <v>2023</v>
      </c>
    </row>
    <row r="15" spans="1:13" x14ac:dyDescent="0.25">
      <c r="A15" s="1" t="s">
        <v>10</v>
      </c>
      <c r="B15" s="47">
        <f t="shared" ref="B15:G17" si="0">B9/1000000</f>
        <v>2.30243625</v>
      </c>
      <c r="C15" s="47">
        <f t="shared" si="0"/>
        <v>6.6037499999999998</v>
      </c>
      <c r="D15" s="47">
        <f t="shared" si="0"/>
        <v>15.692466</v>
      </c>
      <c r="E15" s="47">
        <f t="shared" si="0"/>
        <v>13.827427999999999</v>
      </c>
      <c r="F15" s="47">
        <f t="shared" si="0"/>
        <v>8.2102719999999998</v>
      </c>
      <c r="G15" s="47">
        <f t="shared" si="0"/>
        <v>8.0905500000000004</v>
      </c>
    </row>
    <row r="16" spans="1:13" x14ac:dyDescent="0.25">
      <c r="A16" s="1" t="s">
        <v>9</v>
      </c>
      <c r="B16" s="47">
        <f t="shared" si="0"/>
        <v>1.1844072800000001</v>
      </c>
      <c r="C16" s="47">
        <f t="shared" si="0"/>
        <v>1.5429584999999999</v>
      </c>
      <c r="D16" s="47">
        <f t="shared" si="0"/>
        <v>2.0079233300000001</v>
      </c>
      <c r="E16" s="47">
        <f t="shared" si="0"/>
        <v>1.7379795</v>
      </c>
      <c r="F16" s="47">
        <f t="shared" si="0"/>
        <v>1.7807835000000001</v>
      </c>
      <c r="G16" s="47">
        <f t="shared" si="0"/>
        <v>1.631502</v>
      </c>
    </row>
    <row r="17" spans="1:13" x14ac:dyDescent="0.25">
      <c r="A17" s="1" t="s">
        <v>8</v>
      </c>
      <c r="B17" s="47">
        <f t="shared" si="0"/>
        <v>0.50560000000000005</v>
      </c>
      <c r="C17" s="47">
        <f t="shared" si="0"/>
        <v>0.29635</v>
      </c>
      <c r="D17" s="47">
        <f t="shared" si="0"/>
        <v>0.84691000000000005</v>
      </c>
      <c r="E17" s="47">
        <f t="shared" si="0"/>
        <v>0.34510999999999997</v>
      </c>
      <c r="F17" s="47">
        <f t="shared" si="0"/>
        <v>0.393285</v>
      </c>
      <c r="G17" s="47">
        <f t="shared" si="0"/>
        <v>0.51</v>
      </c>
    </row>
    <row r="18" spans="1:13" x14ac:dyDescent="0.25">
      <c r="A18" s="16" t="s">
        <v>12</v>
      </c>
      <c r="B18" s="17">
        <v>3992443.5300000003</v>
      </c>
      <c r="C18" s="17">
        <v>8443058.5</v>
      </c>
      <c r="D18" s="17">
        <v>18547299.329999998</v>
      </c>
      <c r="E18" s="17">
        <v>15910517.5</v>
      </c>
      <c r="F18" s="17">
        <v>10384340.5</v>
      </c>
      <c r="G18" s="17">
        <v>10232052</v>
      </c>
    </row>
    <row r="19" spans="1:13" x14ac:dyDescent="0.25">
      <c r="K19" s="13"/>
      <c r="M19" s="2"/>
    </row>
    <row r="20" spans="1:13" x14ac:dyDescent="0.25">
      <c r="K20" s="13"/>
      <c r="M20" s="2"/>
    </row>
    <row r="21" spans="1:13" x14ac:dyDescent="0.25">
      <c r="M21" s="2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C219-0FCE-4C0E-86D5-663B9F18D86C}">
  <dimension ref="A1:G10"/>
  <sheetViews>
    <sheetView workbookViewId="0">
      <selection activeCell="I21" sqref="I21"/>
    </sheetView>
  </sheetViews>
  <sheetFormatPr defaultRowHeight="15" x14ac:dyDescent="0.25"/>
  <sheetData>
    <row r="1" spans="1:7" x14ac:dyDescent="0.25">
      <c r="A1" s="59" t="s">
        <v>278</v>
      </c>
    </row>
    <row r="2" spans="1:7" x14ac:dyDescent="0.25">
      <c r="A2" s="214" t="s">
        <v>13</v>
      </c>
      <c r="B2" s="213" t="s">
        <v>8</v>
      </c>
      <c r="C2" s="213"/>
      <c r="D2" s="213" t="s">
        <v>9</v>
      </c>
      <c r="E2" s="213"/>
      <c r="F2" s="213" t="s">
        <v>10</v>
      </c>
      <c r="G2" s="213"/>
    </row>
    <row r="3" spans="1:7" x14ac:dyDescent="0.25">
      <c r="A3" s="215"/>
      <c r="B3" s="198" t="s">
        <v>20</v>
      </c>
      <c r="C3" s="198" t="s">
        <v>16</v>
      </c>
      <c r="D3" s="198" t="s">
        <v>20</v>
      </c>
      <c r="E3" s="198" t="s">
        <v>16</v>
      </c>
      <c r="F3" s="198" t="s">
        <v>20</v>
      </c>
      <c r="G3" s="198" t="s">
        <v>16</v>
      </c>
    </row>
    <row r="4" spans="1:7" x14ac:dyDescent="0.25">
      <c r="A4" s="50">
        <v>2018</v>
      </c>
      <c r="B4" s="9">
        <v>0.25</v>
      </c>
      <c r="C4" s="9">
        <v>0.31818181818181818</v>
      </c>
      <c r="D4" s="9">
        <v>8.1632653061224483E-2</v>
      </c>
      <c r="E4" s="9">
        <v>0.21818181818181817</v>
      </c>
      <c r="F4" s="9">
        <v>8.3333333333333329E-2</v>
      </c>
      <c r="G4" s="9">
        <v>8.4033613445378158E-2</v>
      </c>
    </row>
    <row r="5" spans="1:7" x14ac:dyDescent="0.25">
      <c r="A5" s="50">
        <v>2019</v>
      </c>
      <c r="B5" s="9">
        <v>0.22727272727272727</v>
      </c>
      <c r="C5" s="9">
        <v>0.38095238095238093</v>
      </c>
      <c r="D5" s="9">
        <v>0.25641025641025639</v>
      </c>
      <c r="E5" s="9">
        <v>0.25925925925925924</v>
      </c>
      <c r="F5" s="9">
        <v>0.12307692307692308</v>
      </c>
      <c r="G5" s="9">
        <v>0.18181818181818182</v>
      </c>
    </row>
    <row r="6" spans="1:7" x14ac:dyDescent="0.25">
      <c r="A6" s="50">
        <v>2020</v>
      </c>
      <c r="B6" s="9">
        <v>0.33333333333333331</v>
      </c>
      <c r="C6" s="9">
        <v>0.54166666666666663</v>
      </c>
      <c r="D6" s="9">
        <v>0.13043478260869565</v>
      </c>
      <c r="E6" s="9">
        <v>0.31481481481481483</v>
      </c>
      <c r="F6" s="9">
        <v>0.21</v>
      </c>
      <c r="G6" s="9">
        <v>0.21212121212121213</v>
      </c>
    </row>
    <row r="7" spans="1:7" x14ac:dyDescent="0.25">
      <c r="A7" s="50">
        <v>2021</v>
      </c>
      <c r="B7" s="9">
        <v>0.26666666666666666</v>
      </c>
      <c r="C7" s="9">
        <v>0.2</v>
      </c>
      <c r="D7" s="9">
        <v>0.28125</v>
      </c>
      <c r="E7" s="9">
        <v>0.2608695652173913</v>
      </c>
      <c r="F7" s="9">
        <v>0.22916666666666666</v>
      </c>
      <c r="G7" s="9">
        <v>0.20098039215686275</v>
      </c>
    </row>
    <row r="8" spans="1:7" x14ac:dyDescent="0.25">
      <c r="A8" s="50">
        <v>2022</v>
      </c>
      <c r="B8" s="9">
        <v>0.53846153846153844</v>
      </c>
      <c r="C8" s="9">
        <v>0.29411764705882354</v>
      </c>
      <c r="D8" s="9">
        <v>0.31428571428571428</v>
      </c>
      <c r="E8" s="9">
        <v>0.3783783783783784</v>
      </c>
      <c r="F8" s="9">
        <v>0.19444444444444445</v>
      </c>
      <c r="G8" s="9">
        <v>0.17391304347826086</v>
      </c>
    </row>
    <row r="9" spans="1:7" x14ac:dyDescent="0.25">
      <c r="A9" s="50">
        <v>2023</v>
      </c>
      <c r="B9" s="9">
        <v>0.21052631578947367</v>
      </c>
      <c r="C9" s="9">
        <v>0.33333333333333331</v>
      </c>
      <c r="D9" s="9">
        <v>0.27500000000000002</v>
      </c>
      <c r="E9" s="9">
        <v>0.28000000000000003</v>
      </c>
      <c r="F9" s="9">
        <v>0.18072289156626506</v>
      </c>
      <c r="G9" s="9">
        <v>0.15686274509803921</v>
      </c>
    </row>
    <row r="10" spans="1:7" x14ac:dyDescent="0.25">
      <c r="A10" s="49" t="s">
        <v>41</v>
      </c>
      <c r="B10" s="19">
        <v>0.29059829059829062</v>
      </c>
      <c r="C10" s="19">
        <v>0.35294117647058826</v>
      </c>
      <c r="D10" s="19">
        <v>0.21161825726141079</v>
      </c>
      <c r="E10" s="19">
        <v>0.28044280442804426</v>
      </c>
      <c r="F10" s="19">
        <v>0.18103448275862069</v>
      </c>
      <c r="G10" s="19">
        <v>0.17618586640851888</v>
      </c>
    </row>
  </sheetData>
  <mergeCells count="4">
    <mergeCell ref="F2:G2"/>
    <mergeCell ref="D2:E2"/>
    <mergeCell ref="B2:C2"/>
    <mergeCell ref="A2:A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611B2-0FD6-4DA5-BFCD-415F906ECBD3}">
  <dimension ref="A1:J9"/>
  <sheetViews>
    <sheetView zoomScaleNormal="100" workbookViewId="0">
      <selection activeCell="S37" sqref="S37"/>
    </sheetView>
  </sheetViews>
  <sheetFormatPr defaultRowHeight="15" x14ac:dyDescent="0.25"/>
  <sheetData>
    <row r="1" spans="1:10" x14ac:dyDescent="0.25">
      <c r="A1" s="6" t="s">
        <v>145</v>
      </c>
    </row>
    <row r="2" spans="1:10" x14ac:dyDescent="0.25">
      <c r="A2" s="66" t="s">
        <v>48</v>
      </c>
      <c r="B2" s="92" t="s">
        <v>0</v>
      </c>
      <c r="C2" s="91" t="s">
        <v>5</v>
      </c>
      <c r="D2" s="90" t="s">
        <v>4</v>
      </c>
      <c r="E2" s="89" t="s">
        <v>3</v>
      </c>
      <c r="F2" s="88" t="s">
        <v>1</v>
      </c>
      <c r="G2" s="87" t="s">
        <v>6</v>
      </c>
      <c r="H2" s="86" t="s">
        <v>2</v>
      </c>
    </row>
    <row r="3" spans="1:10" x14ac:dyDescent="0.25">
      <c r="A3" s="85" t="s">
        <v>0</v>
      </c>
      <c r="B3" s="84">
        <v>67</v>
      </c>
      <c r="H3" s="73"/>
    </row>
    <row r="4" spans="1:10" x14ac:dyDescent="0.25">
      <c r="A4" s="83" t="s">
        <v>5</v>
      </c>
      <c r="B4" s="1">
        <v>16</v>
      </c>
      <c r="C4" s="82">
        <v>80</v>
      </c>
      <c r="H4" s="73"/>
      <c r="J4" s="7"/>
    </row>
    <row r="5" spans="1:10" x14ac:dyDescent="0.25">
      <c r="A5" s="81" t="s">
        <v>4</v>
      </c>
      <c r="B5" s="1">
        <v>45</v>
      </c>
      <c r="C5" s="1">
        <v>13</v>
      </c>
      <c r="D5" s="80">
        <v>34</v>
      </c>
      <c r="H5" s="73"/>
      <c r="J5" s="7"/>
    </row>
    <row r="6" spans="1:10" x14ac:dyDescent="0.25">
      <c r="A6" s="79" t="s">
        <v>3</v>
      </c>
      <c r="B6" s="1">
        <v>8</v>
      </c>
      <c r="C6" s="1">
        <v>28</v>
      </c>
      <c r="D6" s="1">
        <v>8</v>
      </c>
      <c r="E6" s="78">
        <v>47</v>
      </c>
      <c r="H6" s="73"/>
    </row>
    <row r="7" spans="1:10" x14ac:dyDescent="0.25">
      <c r="A7" s="77" t="s">
        <v>1</v>
      </c>
      <c r="B7" s="1">
        <v>1</v>
      </c>
      <c r="C7" s="1">
        <v>13</v>
      </c>
      <c r="D7" s="1"/>
      <c r="E7" s="1">
        <v>1</v>
      </c>
      <c r="F7" s="76">
        <v>19</v>
      </c>
      <c r="H7" s="73"/>
    </row>
    <row r="8" spans="1:10" x14ac:dyDescent="0.25">
      <c r="A8" s="75" t="s">
        <v>6</v>
      </c>
      <c r="B8" s="1">
        <v>9</v>
      </c>
      <c r="C8" s="1">
        <v>2</v>
      </c>
      <c r="D8" s="1">
        <v>2</v>
      </c>
      <c r="E8" s="1">
        <v>5</v>
      </c>
      <c r="F8" s="1">
        <v>2</v>
      </c>
      <c r="G8" s="74">
        <v>33</v>
      </c>
      <c r="H8" s="73"/>
    </row>
    <row r="9" spans="1:10" x14ac:dyDescent="0.25">
      <c r="A9" s="72" t="s">
        <v>2</v>
      </c>
      <c r="B9" s="1">
        <v>6</v>
      </c>
      <c r="C9" s="1">
        <v>8</v>
      </c>
      <c r="D9" s="1"/>
      <c r="E9" s="1">
        <v>1</v>
      </c>
      <c r="F9" s="1"/>
      <c r="G9" s="1">
        <v>9</v>
      </c>
      <c r="H9" s="71">
        <v>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F97A-E784-4F73-9AA5-590448C57AF2}">
  <dimension ref="A1:O19"/>
  <sheetViews>
    <sheetView zoomScaleNormal="100" workbookViewId="0">
      <selection activeCell="X17" sqref="X17"/>
    </sheetView>
  </sheetViews>
  <sheetFormatPr defaultRowHeight="15" x14ac:dyDescent="0.25"/>
  <cols>
    <col min="1" max="1" width="29.42578125" style="93" customWidth="1"/>
    <col min="2" max="15" width="4" style="93" customWidth="1"/>
    <col min="16" max="16384" width="9.140625" style="93"/>
  </cols>
  <sheetData>
    <row r="1" spans="1:15" x14ac:dyDescent="0.25">
      <c r="A1" s="218" t="s">
        <v>293</v>
      </c>
    </row>
    <row r="2" spans="1:15" s="112" customFormat="1" ht="22.5" x14ac:dyDescent="0.25">
      <c r="A2" s="123" t="s">
        <v>163</v>
      </c>
      <c r="B2" s="122" t="s">
        <v>162</v>
      </c>
      <c r="C2" s="122" t="s">
        <v>161</v>
      </c>
      <c r="D2" s="122" t="s">
        <v>160</v>
      </c>
      <c r="E2" s="122" t="s">
        <v>159</v>
      </c>
      <c r="F2" s="121" t="s">
        <v>158</v>
      </c>
      <c r="G2" s="121" t="s">
        <v>157</v>
      </c>
      <c r="H2" s="120" t="s">
        <v>156</v>
      </c>
      <c r="I2" s="120" t="s">
        <v>155</v>
      </c>
      <c r="J2" s="120" t="s">
        <v>154</v>
      </c>
      <c r="K2" s="119" t="s">
        <v>153</v>
      </c>
      <c r="L2" s="119" t="s">
        <v>152</v>
      </c>
      <c r="M2" s="118" t="s">
        <v>151</v>
      </c>
      <c r="N2" s="117" t="s">
        <v>150</v>
      </c>
      <c r="O2" s="117" t="s">
        <v>149</v>
      </c>
    </row>
    <row r="3" spans="1:15" s="112" customFormat="1" x14ac:dyDescent="0.25">
      <c r="A3" s="111" t="s">
        <v>88</v>
      </c>
      <c r="B3" s="116"/>
      <c r="C3" s="115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3"/>
    </row>
    <row r="4" spans="1:15" x14ac:dyDescent="0.25">
      <c r="A4" s="111" t="s">
        <v>89</v>
      </c>
      <c r="B4" s="110">
        <v>5</v>
      </c>
      <c r="C4" s="9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8"/>
    </row>
    <row r="5" spans="1:15" x14ac:dyDescent="0.25">
      <c r="A5" s="111" t="s">
        <v>90</v>
      </c>
      <c r="B5" s="100"/>
      <c r="C5" s="96"/>
      <c r="D5" s="9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8"/>
    </row>
    <row r="6" spans="1:15" x14ac:dyDescent="0.25">
      <c r="A6" s="111" t="s">
        <v>91</v>
      </c>
      <c r="B6" s="96"/>
      <c r="C6" s="96"/>
      <c r="D6" s="110">
        <v>6</v>
      </c>
      <c r="E6" s="94"/>
      <c r="F6" s="100"/>
      <c r="G6" s="100"/>
      <c r="H6" s="100"/>
      <c r="I6" s="100"/>
      <c r="J6" s="100"/>
      <c r="K6" s="100"/>
      <c r="L6" s="100"/>
      <c r="M6" s="100"/>
      <c r="N6" s="100"/>
      <c r="O6" s="98"/>
    </row>
    <row r="7" spans="1:15" ht="25.5" x14ac:dyDescent="0.25">
      <c r="A7" s="109" t="s">
        <v>92</v>
      </c>
      <c r="B7" s="96"/>
      <c r="C7" s="96"/>
      <c r="D7" s="96"/>
      <c r="E7" s="96"/>
      <c r="F7" s="94"/>
      <c r="G7" s="100"/>
      <c r="H7" s="100"/>
      <c r="I7" s="100"/>
      <c r="J7" s="100"/>
      <c r="K7" s="100"/>
      <c r="L7" s="100"/>
      <c r="M7" s="100"/>
      <c r="N7" s="100"/>
      <c r="O7" s="98"/>
    </row>
    <row r="8" spans="1:15" x14ac:dyDescent="0.25">
      <c r="A8" s="109" t="s">
        <v>93</v>
      </c>
      <c r="B8" s="96"/>
      <c r="C8" s="96"/>
      <c r="D8" s="96"/>
      <c r="E8" s="96"/>
      <c r="F8" s="108">
        <v>9</v>
      </c>
      <c r="G8" s="94"/>
      <c r="H8" s="100"/>
      <c r="I8" s="100"/>
      <c r="J8" s="100"/>
      <c r="K8" s="100"/>
      <c r="L8" s="100"/>
      <c r="M8" s="100"/>
      <c r="N8" s="100"/>
      <c r="O8" s="98"/>
    </row>
    <row r="9" spans="1:15" ht="25.5" x14ac:dyDescent="0.25">
      <c r="A9" s="107" t="s">
        <v>95</v>
      </c>
      <c r="B9" s="96"/>
      <c r="C9" s="106">
        <v>5</v>
      </c>
      <c r="D9" s="96"/>
      <c r="E9" s="96"/>
      <c r="F9" s="96"/>
      <c r="G9" s="96"/>
      <c r="H9" s="94"/>
      <c r="I9" s="100"/>
      <c r="J9" s="100"/>
      <c r="K9" s="100"/>
      <c r="L9" s="100"/>
      <c r="M9" s="100"/>
      <c r="N9" s="100"/>
      <c r="O9" s="98"/>
    </row>
    <row r="10" spans="1:15" x14ac:dyDescent="0.25">
      <c r="A10" s="107" t="s">
        <v>97</v>
      </c>
      <c r="B10" s="96"/>
      <c r="C10" s="96"/>
      <c r="D10" s="96"/>
      <c r="E10" s="96"/>
      <c r="F10" s="96"/>
      <c r="G10" s="96"/>
      <c r="H10" s="96"/>
      <c r="I10" s="94"/>
      <c r="J10" s="100"/>
      <c r="K10" s="100"/>
      <c r="L10" s="100"/>
      <c r="M10" s="100"/>
      <c r="N10" s="100"/>
      <c r="O10" s="98"/>
    </row>
    <row r="11" spans="1:15" x14ac:dyDescent="0.25">
      <c r="A11" s="107" t="s">
        <v>98</v>
      </c>
      <c r="B11" s="96"/>
      <c r="C11" s="96"/>
      <c r="D11" s="106">
        <v>15</v>
      </c>
      <c r="E11" s="106">
        <v>5</v>
      </c>
      <c r="F11" s="96"/>
      <c r="G11" s="96"/>
      <c r="H11" s="100"/>
      <c r="I11" s="105">
        <v>6</v>
      </c>
      <c r="J11" s="94"/>
      <c r="K11" s="100"/>
      <c r="L11" s="100"/>
      <c r="M11" s="100"/>
      <c r="N11" s="100"/>
      <c r="O11" s="98"/>
    </row>
    <row r="12" spans="1:15" x14ac:dyDescent="0.25">
      <c r="A12" s="103" t="s">
        <v>108</v>
      </c>
      <c r="B12" s="96"/>
      <c r="C12" s="96"/>
      <c r="D12" s="96"/>
      <c r="E12" s="96"/>
      <c r="F12" s="96"/>
      <c r="G12" s="104">
        <v>26</v>
      </c>
      <c r="H12" s="96"/>
      <c r="I12" s="96"/>
      <c r="J12" s="96"/>
      <c r="K12" s="94"/>
      <c r="L12" s="100"/>
      <c r="M12" s="100"/>
      <c r="N12" s="100"/>
      <c r="O12" s="98"/>
    </row>
    <row r="13" spans="1:15" x14ac:dyDescent="0.25">
      <c r="A13" s="103" t="s">
        <v>109</v>
      </c>
      <c r="B13" s="96"/>
      <c r="C13" s="96"/>
      <c r="D13" s="96"/>
      <c r="E13" s="96"/>
      <c r="F13" s="96"/>
      <c r="G13" s="96"/>
      <c r="H13" s="96"/>
      <c r="I13" s="100"/>
      <c r="J13" s="96"/>
      <c r="K13" s="95">
        <v>15</v>
      </c>
      <c r="L13" s="94"/>
      <c r="M13" s="100"/>
      <c r="N13" s="100"/>
      <c r="O13" s="98"/>
    </row>
    <row r="14" spans="1:15" ht="25.5" x14ac:dyDescent="0.25">
      <c r="A14" s="102" t="s">
        <v>112</v>
      </c>
      <c r="B14" s="96"/>
      <c r="C14" s="96"/>
      <c r="D14" s="96"/>
      <c r="E14" s="96"/>
      <c r="F14" s="96"/>
      <c r="G14" s="101">
        <v>12</v>
      </c>
      <c r="H14" s="96"/>
      <c r="I14" s="96"/>
      <c r="J14" s="96"/>
      <c r="K14" s="96"/>
      <c r="L14" s="96"/>
      <c r="M14" s="94"/>
      <c r="N14" s="100"/>
      <c r="O14" s="98"/>
    </row>
    <row r="15" spans="1:15" x14ac:dyDescent="0.25">
      <c r="A15" s="97" t="s">
        <v>133</v>
      </c>
      <c r="B15" s="96"/>
      <c r="C15" s="96"/>
      <c r="D15" s="96"/>
      <c r="E15" s="96"/>
      <c r="F15" s="96"/>
      <c r="G15" s="99">
        <v>5</v>
      </c>
      <c r="H15" s="96"/>
      <c r="I15" s="96"/>
      <c r="J15" s="96"/>
      <c r="K15" s="96"/>
      <c r="L15" s="96"/>
      <c r="M15" s="96"/>
      <c r="N15" s="94"/>
      <c r="O15" s="98"/>
    </row>
    <row r="16" spans="1:15" x14ac:dyDescent="0.25">
      <c r="A16" s="97" t="s">
        <v>137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5">
        <v>5</v>
      </c>
      <c r="O16" s="94"/>
    </row>
    <row r="19" ht="21" customHeight="1" x14ac:dyDescent="0.25"/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5FAB-6D95-4CC2-A986-8DB73EB7C54B}">
  <dimension ref="A1:D36"/>
  <sheetViews>
    <sheetView zoomScaleNormal="100" workbookViewId="0">
      <selection activeCell="F29" sqref="F29"/>
    </sheetView>
  </sheetViews>
  <sheetFormatPr defaultRowHeight="15" x14ac:dyDescent="0.25"/>
  <cols>
    <col min="1" max="1" width="20" customWidth="1"/>
    <col min="2" max="3" width="14.28515625" customWidth="1"/>
    <col min="4" max="4" width="17" customWidth="1"/>
    <col min="5" max="6" width="14.28515625" customWidth="1"/>
    <col min="7" max="7" width="14.42578125" customWidth="1"/>
    <col min="8" max="8" width="12.140625" customWidth="1"/>
    <col min="9" max="9" width="10.42578125" bestFit="1" customWidth="1"/>
    <col min="11" max="11" width="9.85546875" bestFit="1" customWidth="1"/>
    <col min="13" max="13" width="10.5703125" customWidth="1"/>
    <col min="22" max="26" width="9.7109375" customWidth="1"/>
    <col min="34" max="34" width="12.28515625" customWidth="1"/>
  </cols>
  <sheetData>
    <row r="1" spans="1:4" x14ac:dyDescent="0.25">
      <c r="A1" s="6" t="s">
        <v>228</v>
      </c>
    </row>
    <row r="2" spans="1:4" x14ac:dyDescent="0.25">
      <c r="A2" s="16" t="s">
        <v>217</v>
      </c>
      <c r="B2" s="16" t="s">
        <v>7</v>
      </c>
      <c r="C2" s="16" t="s">
        <v>46</v>
      </c>
      <c r="D2" s="16" t="s">
        <v>47</v>
      </c>
    </row>
    <row r="3" spans="1:4" x14ac:dyDescent="0.25">
      <c r="A3" s="140" t="s">
        <v>24</v>
      </c>
      <c r="B3" s="140">
        <v>5</v>
      </c>
      <c r="C3" s="140">
        <v>2</v>
      </c>
      <c r="D3" s="141">
        <v>0.4</v>
      </c>
    </row>
    <row r="4" spans="1:4" x14ac:dyDescent="0.25">
      <c r="A4" s="140" t="s">
        <v>214</v>
      </c>
      <c r="B4" s="140">
        <v>16</v>
      </c>
      <c r="C4" s="140">
        <v>3</v>
      </c>
      <c r="D4" s="141">
        <v>0.1875</v>
      </c>
    </row>
    <row r="5" spans="1:4" x14ac:dyDescent="0.25">
      <c r="A5" s="140" t="s">
        <v>197</v>
      </c>
      <c r="B5" s="140">
        <v>1</v>
      </c>
      <c r="C5" s="140">
        <v>1</v>
      </c>
      <c r="D5" s="141">
        <v>1</v>
      </c>
    </row>
    <row r="6" spans="1:4" x14ac:dyDescent="0.25">
      <c r="A6" s="140" t="s">
        <v>211</v>
      </c>
      <c r="B6" s="140">
        <v>10</v>
      </c>
      <c r="C6" s="140">
        <v>3</v>
      </c>
      <c r="D6" s="141">
        <v>0.3</v>
      </c>
    </row>
    <row r="7" spans="1:4" x14ac:dyDescent="0.25">
      <c r="A7" s="140" t="s">
        <v>213</v>
      </c>
      <c r="B7" s="140">
        <v>14</v>
      </c>
      <c r="C7" s="140">
        <v>4</v>
      </c>
      <c r="D7" s="141">
        <v>0.2857142857142857</v>
      </c>
    </row>
    <row r="8" spans="1:4" x14ac:dyDescent="0.25">
      <c r="A8" s="140" t="s">
        <v>199</v>
      </c>
      <c r="B8" s="140">
        <v>2</v>
      </c>
      <c r="C8" s="140">
        <v>2</v>
      </c>
      <c r="D8" s="141">
        <v>1</v>
      </c>
    </row>
    <row r="9" spans="1:4" x14ac:dyDescent="0.25">
      <c r="A9" s="140" t="s">
        <v>196</v>
      </c>
      <c r="B9" s="140">
        <v>1</v>
      </c>
      <c r="C9" s="140">
        <v>1</v>
      </c>
      <c r="D9" s="141">
        <v>1</v>
      </c>
    </row>
    <row r="10" spans="1:4" x14ac:dyDescent="0.25">
      <c r="A10" s="140" t="s">
        <v>195</v>
      </c>
      <c r="B10" s="140">
        <v>1</v>
      </c>
      <c r="C10" s="140">
        <v>1</v>
      </c>
      <c r="D10" s="141">
        <v>1</v>
      </c>
    </row>
    <row r="11" spans="1:4" x14ac:dyDescent="0.25">
      <c r="A11" s="140" t="s">
        <v>210</v>
      </c>
      <c r="B11" s="140">
        <v>9</v>
      </c>
      <c r="C11" s="140">
        <v>1</v>
      </c>
      <c r="D11" s="141">
        <v>0.1111111111111111</v>
      </c>
    </row>
    <row r="12" spans="1:4" x14ac:dyDescent="0.25">
      <c r="A12" s="140" t="s">
        <v>206</v>
      </c>
      <c r="B12" s="140">
        <v>4</v>
      </c>
      <c r="C12" s="140">
        <v>2</v>
      </c>
      <c r="D12" s="141">
        <v>0.5</v>
      </c>
    </row>
    <row r="13" spans="1:4" x14ac:dyDescent="0.25">
      <c r="A13" s="140" t="s">
        <v>203</v>
      </c>
      <c r="B13" s="140">
        <v>3</v>
      </c>
      <c r="C13" s="140">
        <v>1</v>
      </c>
      <c r="D13" s="141">
        <v>0.33333333333333331</v>
      </c>
    </row>
    <row r="14" spans="1:4" x14ac:dyDescent="0.25">
      <c r="A14" s="140" t="s">
        <v>208</v>
      </c>
      <c r="B14" s="140">
        <v>6</v>
      </c>
      <c r="C14" s="140">
        <v>2</v>
      </c>
      <c r="D14" s="141">
        <v>0.33333333333333331</v>
      </c>
    </row>
    <row r="15" spans="1:4" x14ac:dyDescent="0.25">
      <c r="A15" s="140" t="s">
        <v>205</v>
      </c>
      <c r="B15" s="140">
        <v>4</v>
      </c>
      <c r="C15" s="140">
        <v>2</v>
      </c>
      <c r="D15" s="141">
        <v>0.5</v>
      </c>
    </row>
    <row r="16" spans="1:4" x14ac:dyDescent="0.25">
      <c r="A16" s="140" t="s">
        <v>25</v>
      </c>
      <c r="B16" s="140">
        <v>15</v>
      </c>
      <c r="C16" s="140">
        <v>6</v>
      </c>
      <c r="D16" s="141">
        <v>0.4</v>
      </c>
    </row>
    <row r="17" spans="1:4" x14ac:dyDescent="0.25">
      <c r="A17" s="140" t="s">
        <v>26</v>
      </c>
      <c r="B17" s="140">
        <v>11</v>
      </c>
      <c r="C17" s="140">
        <v>5</v>
      </c>
      <c r="D17" s="141">
        <v>0.45454545454545453</v>
      </c>
    </row>
    <row r="18" spans="1:4" x14ac:dyDescent="0.25">
      <c r="A18" s="140" t="s">
        <v>23</v>
      </c>
      <c r="B18" s="140">
        <v>49</v>
      </c>
      <c r="C18" s="140">
        <v>14</v>
      </c>
      <c r="D18" s="141">
        <v>0.2857142857142857</v>
      </c>
    </row>
    <row r="19" spans="1:4" x14ac:dyDescent="0.25">
      <c r="A19" s="140" t="s">
        <v>216</v>
      </c>
      <c r="B19" s="140">
        <v>22</v>
      </c>
      <c r="C19" s="140">
        <v>11</v>
      </c>
      <c r="D19" s="141">
        <v>0.5</v>
      </c>
    </row>
    <row r="20" spans="1:4" x14ac:dyDescent="0.25">
      <c r="A20" s="140" t="s">
        <v>194</v>
      </c>
      <c r="B20" s="140">
        <v>1</v>
      </c>
      <c r="C20" s="140">
        <v>1</v>
      </c>
      <c r="D20" s="141">
        <v>1</v>
      </c>
    </row>
    <row r="21" spans="1:4" x14ac:dyDescent="0.25">
      <c r="A21" s="140" t="s">
        <v>209</v>
      </c>
      <c r="B21" s="140">
        <v>8</v>
      </c>
      <c r="C21" s="140">
        <v>5</v>
      </c>
      <c r="D21" s="141">
        <v>0.625</v>
      </c>
    </row>
    <row r="22" spans="1:4" x14ac:dyDescent="0.25">
      <c r="A22" s="140" t="s">
        <v>202</v>
      </c>
      <c r="B22" s="140">
        <v>3</v>
      </c>
      <c r="C22" s="140">
        <v>1</v>
      </c>
      <c r="D22" s="141">
        <v>0.33333333333333331</v>
      </c>
    </row>
    <row r="23" spans="1:4" x14ac:dyDescent="0.25">
      <c r="A23" s="140" t="s">
        <v>215</v>
      </c>
      <c r="B23" s="140">
        <v>17</v>
      </c>
      <c r="C23" s="140">
        <v>8</v>
      </c>
      <c r="D23" s="141">
        <v>0.47058823529411764</v>
      </c>
    </row>
    <row r="24" spans="1:4" x14ac:dyDescent="0.25">
      <c r="A24" s="140" t="s">
        <v>193</v>
      </c>
      <c r="B24" s="140">
        <v>1</v>
      </c>
      <c r="C24" s="140">
        <v>0</v>
      </c>
      <c r="D24" s="142">
        <v>0</v>
      </c>
    </row>
    <row r="25" spans="1:4" x14ac:dyDescent="0.25">
      <c r="A25" s="140" t="s">
        <v>192</v>
      </c>
      <c r="B25" s="140">
        <v>1</v>
      </c>
      <c r="C25" s="140">
        <v>0</v>
      </c>
      <c r="D25" s="142">
        <v>0</v>
      </c>
    </row>
    <row r="26" spans="1:4" x14ac:dyDescent="0.25">
      <c r="A26" s="140" t="s">
        <v>191</v>
      </c>
      <c r="B26" s="140">
        <v>1</v>
      </c>
      <c r="C26" s="140">
        <v>0</v>
      </c>
      <c r="D26" s="142">
        <v>0</v>
      </c>
    </row>
    <row r="27" spans="1:4" x14ac:dyDescent="0.25">
      <c r="A27" s="140" t="s">
        <v>201</v>
      </c>
      <c r="B27" s="140">
        <v>3</v>
      </c>
      <c r="C27" s="140">
        <v>0</v>
      </c>
      <c r="D27" s="142">
        <v>0</v>
      </c>
    </row>
    <row r="28" spans="1:4" x14ac:dyDescent="0.25">
      <c r="A28" s="140" t="s">
        <v>190</v>
      </c>
      <c r="B28" s="140">
        <v>1</v>
      </c>
      <c r="C28" s="140">
        <v>0</v>
      </c>
      <c r="D28" s="142">
        <v>0</v>
      </c>
    </row>
    <row r="29" spans="1:4" x14ac:dyDescent="0.25">
      <c r="A29" s="140" t="s">
        <v>207</v>
      </c>
      <c r="B29" s="140">
        <v>5</v>
      </c>
      <c r="C29" s="140">
        <v>0</v>
      </c>
      <c r="D29" s="142">
        <v>0</v>
      </c>
    </row>
    <row r="30" spans="1:4" x14ac:dyDescent="0.25">
      <c r="A30" s="140" t="s">
        <v>212</v>
      </c>
      <c r="B30" s="140">
        <v>11</v>
      </c>
      <c r="C30" s="140">
        <v>0</v>
      </c>
      <c r="D30" s="142">
        <v>0</v>
      </c>
    </row>
    <row r="31" spans="1:4" x14ac:dyDescent="0.25">
      <c r="A31" s="140" t="s">
        <v>189</v>
      </c>
      <c r="B31" s="140">
        <v>1</v>
      </c>
      <c r="C31" s="140">
        <v>0</v>
      </c>
      <c r="D31" s="142">
        <v>0</v>
      </c>
    </row>
    <row r="32" spans="1:4" x14ac:dyDescent="0.25">
      <c r="A32" s="140" t="s">
        <v>198</v>
      </c>
      <c r="B32" s="140">
        <v>2</v>
      </c>
      <c r="C32" s="140">
        <v>0</v>
      </c>
      <c r="D32" s="142">
        <v>0</v>
      </c>
    </row>
    <row r="33" spans="1:4" x14ac:dyDescent="0.25">
      <c r="A33" s="140" t="s">
        <v>188</v>
      </c>
      <c r="B33" s="140">
        <v>1</v>
      </c>
      <c r="C33" s="140">
        <v>0</v>
      </c>
      <c r="D33" s="142">
        <v>0</v>
      </c>
    </row>
    <row r="34" spans="1:4" x14ac:dyDescent="0.25">
      <c r="A34" s="140" t="s">
        <v>200</v>
      </c>
      <c r="B34" s="140">
        <v>3</v>
      </c>
      <c r="C34" s="140">
        <v>0</v>
      </c>
      <c r="D34" s="142">
        <v>0</v>
      </c>
    </row>
    <row r="35" spans="1:4" x14ac:dyDescent="0.25">
      <c r="A35" s="140" t="s">
        <v>204</v>
      </c>
      <c r="B35" s="140">
        <v>4</v>
      </c>
      <c r="C35" s="140">
        <v>0</v>
      </c>
      <c r="D35" s="142">
        <v>0</v>
      </c>
    </row>
    <row r="36" spans="1:4" x14ac:dyDescent="0.25">
      <c r="A36" s="143" t="s">
        <v>12</v>
      </c>
      <c r="B36" s="144">
        <v>236</v>
      </c>
      <c r="C36" s="144">
        <v>76</v>
      </c>
      <c r="D36" s="145">
        <v>0.32203389830508472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6E6A7-BA41-4D3C-BC5C-61F0DD65DCF1}">
  <dimension ref="A1:G8"/>
  <sheetViews>
    <sheetView zoomScaleNormal="100" workbookViewId="0">
      <selection activeCell="Q33" sqref="Q33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</cols>
  <sheetData>
    <row r="1" spans="1:7" x14ac:dyDescent="0.25">
      <c r="A1" s="6" t="s">
        <v>229</v>
      </c>
    </row>
    <row r="2" spans="1:7" x14ac:dyDescent="0.25">
      <c r="A2" s="36" t="s">
        <v>15</v>
      </c>
      <c r="B2" s="36">
        <v>2018</v>
      </c>
      <c r="C2" s="36">
        <v>2019</v>
      </c>
      <c r="D2" s="36">
        <v>2020</v>
      </c>
      <c r="E2" s="36">
        <v>2021</v>
      </c>
      <c r="F2" s="36">
        <v>2022</v>
      </c>
      <c r="G2" s="36">
        <v>2023</v>
      </c>
    </row>
    <row r="3" spans="1:7" x14ac:dyDescent="0.25">
      <c r="A3" s="1" t="s">
        <v>28</v>
      </c>
      <c r="B3" s="18">
        <v>0.6053557684244768</v>
      </c>
      <c r="C3" s="18">
        <v>0.5851523513601713</v>
      </c>
      <c r="D3" s="18">
        <v>0.60305553498078068</v>
      </c>
      <c r="E3" s="18">
        <v>0.59505503436082829</v>
      </c>
      <c r="F3" s="18">
        <v>0.58968811846044933</v>
      </c>
      <c r="G3" s="18">
        <v>0.58155755585825664</v>
      </c>
    </row>
    <row r="4" spans="1:7" x14ac:dyDescent="0.25">
      <c r="A4" s="1" t="s">
        <v>29</v>
      </c>
      <c r="B4" s="18">
        <v>0.18404924835319136</v>
      </c>
      <c r="C4" s="18">
        <v>0.19738003666549289</v>
      </c>
      <c r="D4" s="18">
        <v>0.18630331261404129</v>
      </c>
      <c r="E4" s="18">
        <v>0.18406255316549952</v>
      </c>
      <c r="F4" s="18">
        <v>0.18554797174700297</v>
      </c>
      <c r="G4" s="18">
        <v>0.19871681376222439</v>
      </c>
    </row>
    <row r="5" spans="1:7" x14ac:dyDescent="0.25">
      <c r="A5" s="1" t="s">
        <v>31</v>
      </c>
      <c r="B5" s="18">
        <v>6.1368742592010202E-2</v>
      </c>
      <c r="C5" s="18">
        <v>5.6644343917120019E-2</v>
      </c>
      <c r="D5" s="18">
        <v>6.3832560867201613E-2</v>
      </c>
      <c r="E5" s="18">
        <v>7.629412221663659E-2</v>
      </c>
      <c r="F5" s="18">
        <v>7.3951583307233351E-2</v>
      </c>
      <c r="G5" s="18">
        <v>7.5695966081014532E-2</v>
      </c>
    </row>
    <row r="6" spans="1:7" x14ac:dyDescent="0.25">
      <c r="A6" s="1" t="s">
        <v>32</v>
      </c>
      <c r="B6" s="18">
        <v>5.7340447792075575E-2</v>
      </c>
      <c r="C6" s="18">
        <v>6.8366685028227958E-2</v>
      </c>
      <c r="D6" s="18">
        <v>6.7233100469414733E-2</v>
      </c>
      <c r="E6" s="18">
        <v>6.9554032887385681E-2</v>
      </c>
      <c r="F6" s="18">
        <v>6.3660442257257296E-2</v>
      </c>
      <c r="G6" s="18">
        <v>6.0340313707313714E-2</v>
      </c>
    </row>
    <row r="7" spans="1:7" x14ac:dyDescent="0.25">
      <c r="A7" s="1" t="s">
        <v>30</v>
      </c>
      <c r="B7" s="18">
        <v>4.669124835453526E-2</v>
      </c>
      <c r="C7" s="18">
        <v>4.8661729014408066E-2</v>
      </c>
      <c r="D7" s="18">
        <v>3.9235213129825586E-2</v>
      </c>
      <c r="E7" s="18">
        <v>4.1894441366708814E-2</v>
      </c>
      <c r="F7" s="18">
        <v>4.5385478380872042E-2</v>
      </c>
      <c r="G7" s="18">
        <v>3.5833915082601746E-2</v>
      </c>
    </row>
    <row r="8" spans="1:7" x14ac:dyDescent="0.25">
      <c r="A8" s="57" t="s">
        <v>61</v>
      </c>
      <c r="B8" s="58">
        <v>4.5194544483710783E-2</v>
      </c>
      <c r="C8" s="58">
        <v>4.3794854014579748E-2</v>
      </c>
      <c r="D8" s="58">
        <v>4.0340277938736124E-2</v>
      </c>
      <c r="E8" s="58">
        <v>3.3139816002941067E-2</v>
      </c>
      <c r="F8" s="58">
        <v>4.1766405847184954E-2</v>
      </c>
      <c r="G8" s="58">
        <v>4.785543550858893E-2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1B9F-BD45-4B4C-9F2A-1E951E43D3F5}">
  <dimension ref="A1:AN41"/>
  <sheetViews>
    <sheetView workbookViewId="0">
      <selection activeCell="AW36" sqref="AW36"/>
    </sheetView>
  </sheetViews>
  <sheetFormatPr defaultRowHeight="15" x14ac:dyDescent="0.25"/>
  <cols>
    <col min="1" max="1" width="32.85546875" customWidth="1"/>
    <col min="2" max="40" width="3" customWidth="1"/>
    <col min="42" max="64" width="3.85546875" customWidth="1"/>
  </cols>
  <sheetData>
    <row r="1" spans="1:40" x14ac:dyDescent="0.25">
      <c r="A1" s="6" t="s">
        <v>262</v>
      </c>
    </row>
    <row r="2" spans="1:40" s="172" customFormat="1" ht="25.5" x14ac:dyDescent="0.25">
      <c r="A2" s="181"/>
      <c r="B2" s="180" t="s">
        <v>162</v>
      </c>
      <c r="C2" s="179" t="s">
        <v>161</v>
      </c>
      <c r="D2" s="179" t="s">
        <v>160</v>
      </c>
      <c r="E2" s="179" t="s">
        <v>159</v>
      </c>
      <c r="F2" s="178" t="s">
        <v>261</v>
      </c>
      <c r="G2" s="178" t="s">
        <v>260</v>
      </c>
      <c r="H2" s="177" t="s">
        <v>259</v>
      </c>
      <c r="I2" s="177" t="s">
        <v>258</v>
      </c>
      <c r="J2" s="177" t="s">
        <v>257</v>
      </c>
      <c r="K2" s="177" t="s">
        <v>256</v>
      </c>
      <c r="L2" s="177" t="s">
        <v>255</v>
      </c>
      <c r="M2" s="177" t="s">
        <v>155</v>
      </c>
      <c r="N2" s="177" t="s">
        <v>154</v>
      </c>
      <c r="O2" s="177" t="s">
        <v>254</v>
      </c>
      <c r="P2" s="177" t="s">
        <v>253</v>
      </c>
      <c r="Q2" s="177" t="s">
        <v>252</v>
      </c>
      <c r="R2" s="176" t="s">
        <v>153</v>
      </c>
      <c r="S2" s="176" t="s">
        <v>152</v>
      </c>
      <c r="T2" s="176" t="s">
        <v>251</v>
      </c>
      <c r="U2" s="176" t="s">
        <v>250</v>
      </c>
      <c r="V2" s="175" t="s">
        <v>151</v>
      </c>
      <c r="W2" s="175" t="s">
        <v>249</v>
      </c>
      <c r="X2" s="175" t="s">
        <v>248</v>
      </c>
      <c r="Y2" s="175" t="s">
        <v>247</v>
      </c>
      <c r="Z2" s="175" t="s">
        <v>246</v>
      </c>
      <c r="AA2" s="174" t="s">
        <v>245</v>
      </c>
      <c r="AB2" s="174" t="s">
        <v>244</v>
      </c>
      <c r="AC2" s="174" t="s">
        <v>243</v>
      </c>
      <c r="AD2" s="174" t="s">
        <v>242</v>
      </c>
      <c r="AE2" s="174" t="s">
        <v>241</v>
      </c>
      <c r="AF2" s="174" t="s">
        <v>240</v>
      </c>
      <c r="AG2" s="174" t="s">
        <v>239</v>
      </c>
      <c r="AH2" s="174" t="s">
        <v>238</v>
      </c>
      <c r="AI2" s="174" t="s">
        <v>237</v>
      </c>
      <c r="AJ2" s="173" t="s">
        <v>150</v>
      </c>
      <c r="AK2" s="173" t="s">
        <v>236</v>
      </c>
      <c r="AL2" s="173" t="s">
        <v>149</v>
      </c>
      <c r="AM2" s="173" t="s">
        <v>235</v>
      </c>
      <c r="AN2" s="173" t="s">
        <v>234</v>
      </c>
    </row>
    <row r="3" spans="1:40" ht="12.75" customHeight="1" x14ac:dyDescent="0.25">
      <c r="A3" s="171" t="s">
        <v>88</v>
      </c>
      <c r="B3" s="168">
        <v>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49"/>
    </row>
    <row r="4" spans="1:40" ht="12.75" customHeight="1" x14ac:dyDescent="0.25">
      <c r="A4" s="170" t="s">
        <v>89</v>
      </c>
      <c r="B4" s="169">
        <v>5</v>
      </c>
      <c r="C4" s="168">
        <v>9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49"/>
    </row>
    <row r="5" spans="1:40" ht="12.75" customHeight="1" x14ac:dyDescent="0.25">
      <c r="A5" s="170" t="s">
        <v>90</v>
      </c>
      <c r="B5" s="148">
        <v>1</v>
      </c>
      <c r="C5" s="147">
        <v>2</v>
      </c>
      <c r="D5" s="168">
        <v>19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49"/>
    </row>
    <row r="6" spans="1:40" ht="12.75" customHeight="1" x14ac:dyDescent="0.25">
      <c r="A6" s="170" t="s">
        <v>91</v>
      </c>
      <c r="B6" s="148"/>
      <c r="C6" s="148"/>
      <c r="D6" s="169">
        <v>6</v>
      </c>
      <c r="E6" s="168">
        <v>21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49"/>
    </row>
    <row r="7" spans="1:40" ht="12.75" customHeight="1" x14ac:dyDescent="0.25">
      <c r="A7" s="167" t="s">
        <v>233</v>
      </c>
      <c r="B7" s="148"/>
      <c r="C7" s="148">
        <v>3</v>
      </c>
      <c r="D7" s="148">
        <v>1</v>
      </c>
      <c r="E7" s="147">
        <v>4</v>
      </c>
      <c r="F7" s="165">
        <v>11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49"/>
    </row>
    <row r="8" spans="1:40" ht="12.75" customHeight="1" x14ac:dyDescent="0.25">
      <c r="A8" s="167" t="s">
        <v>93</v>
      </c>
      <c r="B8" s="148"/>
      <c r="C8" s="148">
        <v>3</v>
      </c>
      <c r="D8" s="148">
        <v>3</v>
      </c>
      <c r="E8" s="148">
        <v>4</v>
      </c>
      <c r="F8" s="166">
        <v>9</v>
      </c>
      <c r="G8" s="165">
        <v>60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49"/>
    </row>
    <row r="9" spans="1:40" ht="12.75" customHeight="1" x14ac:dyDescent="0.25">
      <c r="A9" s="162" t="s">
        <v>94</v>
      </c>
      <c r="B9" s="148"/>
      <c r="C9" s="148">
        <v>1</v>
      </c>
      <c r="D9" s="148"/>
      <c r="E9" s="148"/>
      <c r="F9" s="148">
        <v>1</v>
      </c>
      <c r="G9" s="147"/>
      <c r="H9" s="161">
        <v>3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49"/>
    </row>
    <row r="10" spans="1:40" ht="12.75" customHeight="1" x14ac:dyDescent="0.25">
      <c r="A10" s="162" t="s">
        <v>106</v>
      </c>
      <c r="B10" s="148"/>
      <c r="C10" s="148">
        <v>1</v>
      </c>
      <c r="D10" s="148">
        <v>3</v>
      </c>
      <c r="E10" s="148">
        <v>3</v>
      </c>
      <c r="F10" s="148"/>
      <c r="G10" s="148">
        <v>2</v>
      </c>
      <c r="H10" s="147"/>
      <c r="I10" s="161">
        <v>3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49"/>
    </row>
    <row r="11" spans="1:40" ht="12.75" customHeight="1" x14ac:dyDescent="0.25">
      <c r="A11" s="162" t="s">
        <v>232</v>
      </c>
      <c r="B11" s="148"/>
      <c r="C11" s="148">
        <v>1</v>
      </c>
      <c r="D11" s="148">
        <v>1</v>
      </c>
      <c r="E11" s="148"/>
      <c r="F11" s="148"/>
      <c r="G11" s="148"/>
      <c r="H11" s="148"/>
      <c r="I11" s="147"/>
      <c r="J11" s="161">
        <v>7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49"/>
    </row>
    <row r="12" spans="1:40" ht="12.75" customHeight="1" x14ac:dyDescent="0.25">
      <c r="A12" s="162" t="s">
        <v>231</v>
      </c>
      <c r="B12" s="148">
        <v>2</v>
      </c>
      <c r="C12" s="164">
        <v>5</v>
      </c>
      <c r="D12" s="148">
        <v>1</v>
      </c>
      <c r="E12" s="148">
        <v>1</v>
      </c>
      <c r="F12" s="148">
        <v>1</v>
      </c>
      <c r="G12" s="148"/>
      <c r="H12" s="148">
        <v>2</v>
      </c>
      <c r="I12" s="148"/>
      <c r="J12" s="147">
        <v>1</v>
      </c>
      <c r="K12" s="161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49"/>
    </row>
    <row r="13" spans="1:40" ht="12.75" customHeight="1" x14ac:dyDescent="0.25">
      <c r="A13" s="162" t="s">
        <v>96</v>
      </c>
      <c r="B13" s="148"/>
      <c r="C13" s="148">
        <v>4</v>
      </c>
      <c r="D13" s="148">
        <v>1</v>
      </c>
      <c r="E13" s="148"/>
      <c r="F13" s="148"/>
      <c r="G13" s="148"/>
      <c r="H13" s="148"/>
      <c r="I13" s="148"/>
      <c r="J13" s="148">
        <v>1</v>
      </c>
      <c r="K13" s="147">
        <v>2</v>
      </c>
      <c r="L13" s="161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49"/>
    </row>
    <row r="14" spans="1:40" ht="12.75" customHeight="1" x14ac:dyDescent="0.25">
      <c r="A14" s="162" t="s">
        <v>97</v>
      </c>
      <c r="B14" s="148"/>
      <c r="C14" s="148"/>
      <c r="D14" s="148">
        <v>1</v>
      </c>
      <c r="E14" s="148">
        <v>4</v>
      </c>
      <c r="F14" s="148">
        <v>1</v>
      </c>
      <c r="G14" s="148"/>
      <c r="H14" s="148"/>
      <c r="I14" s="148">
        <v>1</v>
      </c>
      <c r="J14" s="148"/>
      <c r="K14" s="148"/>
      <c r="L14" s="147"/>
      <c r="M14" s="161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49"/>
    </row>
    <row r="15" spans="1:40" ht="12.75" customHeight="1" x14ac:dyDescent="0.25">
      <c r="A15" s="162" t="s">
        <v>98</v>
      </c>
      <c r="B15" s="148">
        <v>1</v>
      </c>
      <c r="C15" s="148">
        <v>2</v>
      </c>
      <c r="D15" s="164">
        <v>15</v>
      </c>
      <c r="E15" s="164">
        <v>5</v>
      </c>
      <c r="F15" s="148"/>
      <c r="G15" s="148">
        <v>3</v>
      </c>
      <c r="H15" s="148"/>
      <c r="I15" s="148">
        <v>2</v>
      </c>
      <c r="J15" s="148">
        <v>3</v>
      </c>
      <c r="K15" s="148">
        <v>2</v>
      </c>
      <c r="L15" s="148"/>
      <c r="M15" s="163">
        <v>6</v>
      </c>
      <c r="N15" s="161">
        <v>6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49"/>
    </row>
    <row r="16" spans="1:40" ht="12.75" customHeight="1" x14ac:dyDescent="0.25">
      <c r="A16" s="162" t="s">
        <v>100</v>
      </c>
      <c r="B16" s="148"/>
      <c r="C16" s="148">
        <v>1</v>
      </c>
      <c r="D16" s="148"/>
      <c r="E16" s="148"/>
      <c r="F16" s="148"/>
      <c r="G16" s="148">
        <v>1</v>
      </c>
      <c r="H16" s="148"/>
      <c r="I16" s="148"/>
      <c r="J16" s="148"/>
      <c r="K16" s="148">
        <v>1</v>
      </c>
      <c r="L16" s="148"/>
      <c r="M16" s="148"/>
      <c r="N16" s="147"/>
      <c r="O16" s="161">
        <v>1</v>
      </c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49"/>
    </row>
    <row r="17" spans="1:40" ht="12.75" customHeight="1" x14ac:dyDescent="0.25">
      <c r="A17" s="162" t="s">
        <v>102</v>
      </c>
      <c r="B17" s="148"/>
      <c r="C17" s="148"/>
      <c r="D17" s="148"/>
      <c r="E17" s="148"/>
      <c r="F17" s="148">
        <v>2</v>
      </c>
      <c r="G17" s="148"/>
      <c r="H17" s="148"/>
      <c r="I17" s="148"/>
      <c r="J17" s="148"/>
      <c r="K17" s="148">
        <v>1</v>
      </c>
      <c r="L17" s="148"/>
      <c r="M17" s="148"/>
      <c r="N17" s="148"/>
      <c r="O17" s="147"/>
      <c r="P17" s="161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49"/>
    </row>
    <row r="18" spans="1:40" ht="12.75" customHeight="1" x14ac:dyDescent="0.25">
      <c r="A18" s="162" t="s">
        <v>104</v>
      </c>
      <c r="B18" s="148"/>
      <c r="C18" s="148">
        <v>1</v>
      </c>
      <c r="D18" s="148"/>
      <c r="E18" s="148"/>
      <c r="F18" s="148"/>
      <c r="G18" s="148">
        <v>3</v>
      </c>
      <c r="H18" s="148"/>
      <c r="I18" s="148"/>
      <c r="J18" s="148"/>
      <c r="K18" s="148"/>
      <c r="L18" s="148"/>
      <c r="M18" s="148"/>
      <c r="N18" s="148">
        <v>1</v>
      </c>
      <c r="O18" s="148"/>
      <c r="P18" s="147"/>
      <c r="Q18" s="161">
        <v>1</v>
      </c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49"/>
    </row>
    <row r="19" spans="1:40" ht="12.75" customHeight="1" x14ac:dyDescent="0.25">
      <c r="A19" s="151" t="s">
        <v>108</v>
      </c>
      <c r="B19" s="148"/>
      <c r="C19" s="148">
        <v>2</v>
      </c>
      <c r="D19" s="148">
        <v>1</v>
      </c>
      <c r="E19" s="148"/>
      <c r="F19" s="148"/>
      <c r="G19" s="160">
        <v>26</v>
      </c>
      <c r="H19" s="148"/>
      <c r="I19" s="148">
        <v>1</v>
      </c>
      <c r="J19" s="148"/>
      <c r="K19" s="148"/>
      <c r="L19" s="148"/>
      <c r="M19" s="148"/>
      <c r="N19" s="148"/>
      <c r="O19" s="148">
        <v>1</v>
      </c>
      <c r="P19" s="148"/>
      <c r="Q19" s="147">
        <v>2</v>
      </c>
      <c r="R19" s="158">
        <v>18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49"/>
    </row>
    <row r="20" spans="1:40" ht="12.75" customHeight="1" x14ac:dyDescent="0.25">
      <c r="A20" s="151" t="s">
        <v>109</v>
      </c>
      <c r="B20" s="148"/>
      <c r="C20" s="148">
        <v>1</v>
      </c>
      <c r="D20" s="148"/>
      <c r="E20" s="148"/>
      <c r="F20" s="148"/>
      <c r="G20" s="148">
        <v>3</v>
      </c>
      <c r="H20" s="148"/>
      <c r="I20" s="148"/>
      <c r="J20" s="148"/>
      <c r="K20" s="148"/>
      <c r="L20" s="148"/>
      <c r="M20" s="148"/>
      <c r="N20" s="148"/>
      <c r="O20" s="148">
        <v>1</v>
      </c>
      <c r="P20" s="148"/>
      <c r="Q20" s="148"/>
      <c r="R20" s="159">
        <v>15</v>
      </c>
      <c r="S20" s="158">
        <v>9</v>
      </c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49"/>
    </row>
    <row r="21" spans="1:40" ht="12.75" customHeight="1" x14ac:dyDescent="0.25">
      <c r="A21" s="151" t="s">
        <v>110</v>
      </c>
      <c r="B21" s="148"/>
      <c r="C21" s="148">
        <v>1</v>
      </c>
      <c r="D21" s="148"/>
      <c r="E21" s="148"/>
      <c r="F21" s="148"/>
      <c r="G21" s="148">
        <v>1</v>
      </c>
      <c r="H21" s="148"/>
      <c r="I21" s="148"/>
      <c r="J21" s="148">
        <v>1</v>
      </c>
      <c r="K21" s="148"/>
      <c r="L21" s="148"/>
      <c r="M21" s="148"/>
      <c r="N21" s="148">
        <v>1</v>
      </c>
      <c r="O21" s="148">
        <v>1</v>
      </c>
      <c r="P21" s="148"/>
      <c r="Q21" s="148"/>
      <c r="R21" s="148"/>
      <c r="S21" s="147">
        <v>2</v>
      </c>
      <c r="T21" s="158">
        <v>1</v>
      </c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49"/>
    </row>
    <row r="22" spans="1:40" ht="12.75" customHeight="1" x14ac:dyDescent="0.25">
      <c r="A22" s="151" t="s">
        <v>111</v>
      </c>
      <c r="B22" s="148">
        <v>1</v>
      </c>
      <c r="C22" s="148"/>
      <c r="D22" s="148">
        <v>1</v>
      </c>
      <c r="E22" s="148">
        <v>1</v>
      </c>
      <c r="F22" s="148"/>
      <c r="G22" s="148">
        <v>1</v>
      </c>
      <c r="H22" s="148"/>
      <c r="I22" s="148"/>
      <c r="J22" s="148"/>
      <c r="K22" s="148"/>
      <c r="L22" s="148">
        <v>1</v>
      </c>
      <c r="M22" s="148"/>
      <c r="N22" s="148"/>
      <c r="O22" s="148"/>
      <c r="P22" s="148"/>
      <c r="Q22" s="148"/>
      <c r="R22" s="148">
        <v>2</v>
      </c>
      <c r="S22" s="148">
        <v>4</v>
      </c>
      <c r="T22" s="147">
        <v>2</v>
      </c>
      <c r="U22" s="158">
        <v>2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49"/>
    </row>
    <row r="23" spans="1:40" ht="12.75" customHeight="1" x14ac:dyDescent="0.25">
      <c r="A23" s="156" t="s">
        <v>230</v>
      </c>
      <c r="B23" s="148"/>
      <c r="C23" s="148"/>
      <c r="D23" s="148"/>
      <c r="E23" s="148"/>
      <c r="F23" s="148"/>
      <c r="G23" s="157">
        <v>12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7"/>
      <c r="V23" s="155">
        <v>16</v>
      </c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49"/>
    </row>
    <row r="24" spans="1:40" ht="12.75" customHeight="1" x14ac:dyDescent="0.25">
      <c r="A24" s="156" t="s">
        <v>113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>
        <v>1</v>
      </c>
      <c r="S24" s="148"/>
      <c r="T24" s="148"/>
      <c r="U24" s="148"/>
      <c r="V24" s="147"/>
      <c r="W24" s="155">
        <v>2</v>
      </c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49"/>
    </row>
    <row r="25" spans="1:40" ht="12.75" customHeight="1" x14ac:dyDescent="0.25">
      <c r="A25" s="156" t="s">
        <v>114</v>
      </c>
      <c r="B25" s="148"/>
      <c r="C25" s="148"/>
      <c r="D25" s="148"/>
      <c r="E25" s="148"/>
      <c r="F25" s="148"/>
      <c r="G25" s="148">
        <v>1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>
        <v>1</v>
      </c>
      <c r="S25" s="148"/>
      <c r="T25" s="148"/>
      <c r="U25" s="148"/>
      <c r="V25" s="148">
        <v>1</v>
      </c>
      <c r="W25" s="147">
        <v>1</v>
      </c>
      <c r="X25" s="155">
        <v>1</v>
      </c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49"/>
    </row>
    <row r="26" spans="1:40" ht="12.75" customHeight="1" x14ac:dyDescent="0.25">
      <c r="A26" s="156" t="s">
        <v>116</v>
      </c>
      <c r="B26" s="148"/>
      <c r="C26" s="148"/>
      <c r="D26" s="148"/>
      <c r="E26" s="148"/>
      <c r="F26" s="148"/>
      <c r="G26" s="148">
        <v>2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>
        <v>1</v>
      </c>
      <c r="W26" s="148"/>
      <c r="X26" s="147"/>
      <c r="Y26" s="155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49"/>
    </row>
    <row r="27" spans="1:40" ht="12.75" customHeight="1" x14ac:dyDescent="0.25">
      <c r="A27" s="156" t="s">
        <v>118</v>
      </c>
      <c r="B27" s="148"/>
      <c r="C27" s="148"/>
      <c r="D27" s="148"/>
      <c r="E27" s="148">
        <v>1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7"/>
      <c r="Z27" s="155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49"/>
    </row>
    <row r="28" spans="1:40" ht="12.75" customHeight="1" x14ac:dyDescent="0.25">
      <c r="A28" s="154" t="s">
        <v>120</v>
      </c>
      <c r="B28" s="148"/>
      <c r="C28" s="148">
        <v>4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>
        <v>1</v>
      </c>
      <c r="S28" s="148">
        <v>1</v>
      </c>
      <c r="T28" s="148">
        <v>3</v>
      </c>
      <c r="U28" s="148">
        <v>2</v>
      </c>
      <c r="V28" s="148"/>
      <c r="W28" s="148"/>
      <c r="X28" s="148"/>
      <c r="Y28" s="148"/>
      <c r="Z28" s="147"/>
      <c r="AA28" s="153">
        <v>4</v>
      </c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49"/>
    </row>
    <row r="29" spans="1:40" ht="12.75" customHeight="1" x14ac:dyDescent="0.25">
      <c r="A29" s="154" t="s">
        <v>122</v>
      </c>
      <c r="B29" s="148"/>
      <c r="C29" s="148">
        <v>4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>
        <v>1</v>
      </c>
      <c r="AB29" s="153">
        <v>1</v>
      </c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49"/>
    </row>
    <row r="30" spans="1:40" ht="12.75" customHeight="1" x14ac:dyDescent="0.25">
      <c r="A30" s="154" t="s">
        <v>124</v>
      </c>
      <c r="B30" s="148"/>
      <c r="C30" s="148">
        <v>2</v>
      </c>
      <c r="D30" s="148"/>
      <c r="E30" s="148"/>
      <c r="F30" s="148"/>
      <c r="G30" s="148"/>
      <c r="H30" s="148">
        <v>1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>
        <v>3</v>
      </c>
      <c r="AB30" s="147"/>
      <c r="AC30" s="153">
        <v>2</v>
      </c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49"/>
    </row>
    <row r="31" spans="1:40" ht="12.75" customHeight="1" x14ac:dyDescent="0.25">
      <c r="A31" s="154" t="s">
        <v>126</v>
      </c>
      <c r="B31" s="148"/>
      <c r="C31" s="148"/>
      <c r="D31" s="148"/>
      <c r="E31" s="148"/>
      <c r="F31" s="148"/>
      <c r="G31" s="148">
        <v>1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>
        <v>2</v>
      </c>
      <c r="W31" s="148"/>
      <c r="X31" s="148"/>
      <c r="Y31" s="148"/>
      <c r="Z31" s="148"/>
      <c r="AA31" s="148"/>
      <c r="AB31" s="148">
        <v>2</v>
      </c>
      <c r="AC31" s="147"/>
      <c r="AD31" s="153">
        <v>1</v>
      </c>
      <c r="AE31" s="150"/>
      <c r="AF31" s="150"/>
      <c r="AG31" s="150"/>
      <c r="AH31" s="150"/>
      <c r="AI31" s="150"/>
      <c r="AJ31" s="150"/>
      <c r="AK31" s="150"/>
      <c r="AL31" s="150"/>
      <c r="AM31" s="150"/>
      <c r="AN31" s="149"/>
    </row>
    <row r="32" spans="1:40" ht="12.75" customHeight="1" x14ac:dyDescent="0.25">
      <c r="A32" s="154" t="s">
        <v>127</v>
      </c>
      <c r="B32" s="148"/>
      <c r="C32" s="148">
        <v>1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>
        <v>1</v>
      </c>
      <c r="AC32" s="148"/>
      <c r="AD32" s="147"/>
      <c r="AE32" s="153">
        <v>3</v>
      </c>
      <c r="AF32" s="150"/>
      <c r="AG32" s="150"/>
      <c r="AH32" s="150"/>
      <c r="AI32" s="150"/>
      <c r="AJ32" s="150"/>
      <c r="AK32" s="150"/>
      <c r="AL32" s="150"/>
      <c r="AM32" s="150"/>
      <c r="AN32" s="149"/>
    </row>
    <row r="33" spans="1:40" ht="12.75" customHeight="1" x14ac:dyDescent="0.25">
      <c r="A33" s="154" t="s">
        <v>128</v>
      </c>
      <c r="B33" s="148"/>
      <c r="C33" s="148">
        <v>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>
        <v>1</v>
      </c>
      <c r="W33" s="148"/>
      <c r="X33" s="148"/>
      <c r="Y33" s="148"/>
      <c r="Z33" s="148"/>
      <c r="AA33" s="148"/>
      <c r="AB33" s="148">
        <v>2</v>
      </c>
      <c r="AC33" s="148"/>
      <c r="AD33" s="148">
        <v>3</v>
      </c>
      <c r="AE33" s="147"/>
      <c r="AF33" s="153">
        <v>4</v>
      </c>
      <c r="AG33" s="150"/>
      <c r="AH33" s="150"/>
      <c r="AI33" s="150"/>
      <c r="AJ33" s="150"/>
      <c r="AK33" s="150"/>
      <c r="AL33" s="150"/>
      <c r="AM33" s="150"/>
      <c r="AN33" s="149"/>
    </row>
    <row r="34" spans="1:40" ht="12.75" customHeight="1" x14ac:dyDescent="0.25">
      <c r="A34" s="154" t="s">
        <v>129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7">
        <v>1</v>
      </c>
      <c r="AG34" s="153">
        <v>2</v>
      </c>
      <c r="AH34" s="150"/>
      <c r="AI34" s="150"/>
      <c r="AJ34" s="150"/>
      <c r="AK34" s="150"/>
      <c r="AL34" s="150"/>
      <c r="AM34" s="150"/>
      <c r="AN34" s="149"/>
    </row>
    <row r="35" spans="1:40" ht="12.75" customHeight="1" x14ac:dyDescent="0.25">
      <c r="A35" s="154" t="s">
        <v>130</v>
      </c>
      <c r="B35" s="148"/>
      <c r="C35" s="148">
        <v>2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>
        <v>1</v>
      </c>
      <c r="AB35" s="148">
        <v>2</v>
      </c>
      <c r="AC35" s="148"/>
      <c r="AD35" s="148">
        <v>1</v>
      </c>
      <c r="AE35" s="148"/>
      <c r="AF35" s="148">
        <v>1</v>
      </c>
      <c r="AG35" s="147"/>
      <c r="AH35" s="153">
        <v>1</v>
      </c>
      <c r="AI35" s="150"/>
      <c r="AJ35" s="150"/>
      <c r="AK35" s="150"/>
      <c r="AL35" s="150"/>
      <c r="AM35" s="150"/>
      <c r="AN35" s="149"/>
    </row>
    <row r="36" spans="1:40" ht="12.75" customHeight="1" x14ac:dyDescent="0.25">
      <c r="A36" s="154" t="s">
        <v>131</v>
      </c>
      <c r="B36" s="148"/>
      <c r="C36" s="148"/>
      <c r="D36" s="148"/>
      <c r="E36" s="148"/>
      <c r="F36" s="148"/>
      <c r="G36" s="148">
        <v>1</v>
      </c>
      <c r="H36" s="148"/>
      <c r="I36" s="148"/>
      <c r="J36" s="148"/>
      <c r="K36" s="148"/>
      <c r="L36" s="148"/>
      <c r="M36" s="148"/>
      <c r="N36" s="148"/>
      <c r="O36" s="148">
        <v>1</v>
      </c>
      <c r="P36" s="148"/>
      <c r="Q36" s="148"/>
      <c r="R36" s="148"/>
      <c r="S36" s="148"/>
      <c r="T36" s="148">
        <v>1</v>
      </c>
      <c r="U36" s="148"/>
      <c r="V36" s="148"/>
      <c r="W36" s="148"/>
      <c r="X36" s="148"/>
      <c r="Y36" s="148"/>
      <c r="Z36" s="148"/>
      <c r="AA36" s="148"/>
      <c r="AB36" s="148">
        <v>2</v>
      </c>
      <c r="AC36" s="148"/>
      <c r="AD36" s="148">
        <v>1</v>
      </c>
      <c r="AE36" s="148"/>
      <c r="AF36" s="148">
        <v>1</v>
      </c>
      <c r="AG36" s="148"/>
      <c r="AH36" s="147">
        <v>1</v>
      </c>
      <c r="AI36" s="153">
        <v>4</v>
      </c>
      <c r="AJ36" s="150"/>
      <c r="AK36" s="150"/>
      <c r="AL36" s="150"/>
      <c r="AM36" s="150"/>
      <c r="AN36" s="149"/>
    </row>
    <row r="37" spans="1:40" ht="12.75" customHeight="1" x14ac:dyDescent="0.25">
      <c r="A37" s="146" t="s">
        <v>133</v>
      </c>
      <c r="B37" s="148"/>
      <c r="C37" s="148"/>
      <c r="D37" s="148"/>
      <c r="E37" s="148">
        <v>3</v>
      </c>
      <c r="F37" s="148">
        <v>1</v>
      </c>
      <c r="G37" s="152">
        <v>5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>
        <v>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>
        <v>1</v>
      </c>
      <c r="AE37" s="148"/>
      <c r="AF37" s="148">
        <v>1</v>
      </c>
      <c r="AG37" s="148"/>
      <c r="AH37" s="148"/>
      <c r="AI37" s="147">
        <v>1</v>
      </c>
      <c r="AJ37" s="146">
        <v>4</v>
      </c>
      <c r="AK37" s="150"/>
      <c r="AL37" s="150"/>
      <c r="AM37" s="150"/>
      <c r="AN37" s="149"/>
    </row>
    <row r="38" spans="1:40" ht="12.75" customHeight="1" x14ac:dyDescent="0.25">
      <c r="A38" s="146" t="s">
        <v>135</v>
      </c>
      <c r="B38" s="148"/>
      <c r="C38" s="148">
        <v>1</v>
      </c>
      <c r="D38" s="148">
        <v>2</v>
      </c>
      <c r="E38" s="148"/>
      <c r="F38" s="148"/>
      <c r="G38" s="148">
        <v>2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>
        <v>1</v>
      </c>
      <c r="AB38" s="148"/>
      <c r="AC38" s="148">
        <v>2</v>
      </c>
      <c r="AD38" s="148"/>
      <c r="AE38" s="148"/>
      <c r="AF38" s="148"/>
      <c r="AG38" s="148"/>
      <c r="AH38" s="148"/>
      <c r="AI38" s="148"/>
      <c r="AJ38" s="147">
        <v>4</v>
      </c>
      <c r="AK38" s="146">
        <v>13</v>
      </c>
      <c r="AL38" s="150"/>
      <c r="AM38" s="150"/>
      <c r="AN38" s="149"/>
    </row>
    <row r="39" spans="1:40" ht="12.75" customHeight="1" x14ac:dyDescent="0.25">
      <c r="A39" s="146" t="s">
        <v>137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>
        <v>1</v>
      </c>
      <c r="AE39" s="148"/>
      <c r="AF39" s="148"/>
      <c r="AG39" s="148"/>
      <c r="AH39" s="148"/>
      <c r="AI39" s="148"/>
      <c r="AJ39" s="151">
        <v>5</v>
      </c>
      <c r="AK39" s="147">
        <v>1</v>
      </c>
      <c r="AL39" s="146">
        <v>4</v>
      </c>
      <c r="AM39" s="150"/>
      <c r="AN39" s="149"/>
    </row>
    <row r="40" spans="1:40" ht="12.75" customHeight="1" x14ac:dyDescent="0.25">
      <c r="A40" s="146" t="s">
        <v>138</v>
      </c>
      <c r="B40" s="148"/>
      <c r="C40" s="148"/>
      <c r="D40" s="148">
        <v>1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>
        <v>2</v>
      </c>
      <c r="AE40" s="148"/>
      <c r="AF40" s="148"/>
      <c r="AG40" s="148"/>
      <c r="AH40" s="148"/>
      <c r="AI40" s="148"/>
      <c r="AJ40" s="148"/>
      <c r="AK40" s="148">
        <v>2</v>
      </c>
      <c r="AL40" s="147"/>
      <c r="AM40" s="146">
        <v>1</v>
      </c>
      <c r="AN40" s="149"/>
    </row>
    <row r="41" spans="1:40" ht="12.75" customHeight="1" x14ac:dyDescent="0.25">
      <c r="A41" s="146" t="s">
        <v>139</v>
      </c>
      <c r="B41" s="148"/>
      <c r="C41" s="148"/>
      <c r="D41" s="148"/>
      <c r="E41" s="148"/>
      <c r="F41" s="148">
        <v>1</v>
      </c>
      <c r="G41" s="148">
        <v>1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>
        <v>1</v>
      </c>
      <c r="AD41" s="148">
        <v>2</v>
      </c>
      <c r="AE41" s="148"/>
      <c r="AF41" s="148"/>
      <c r="AG41" s="148"/>
      <c r="AH41" s="148">
        <v>1</v>
      </c>
      <c r="AI41" s="148">
        <v>2</v>
      </c>
      <c r="AJ41" s="148"/>
      <c r="AK41" s="148">
        <v>2</v>
      </c>
      <c r="AL41" s="148"/>
      <c r="AM41" s="147">
        <v>2</v>
      </c>
      <c r="AN41" s="146">
        <v>11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45FAD-5759-4C00-AF40-85FD6DED6910}">
  <dimension ref="A1:J8"/>
  <sheetViews>
    <sheetView workbookViewId="0">
      <selection activeCell="B22" sqref="B22"/>
    </sheetView>
  </sheetViews>
  <sheetFormatPr defaultRowHeight="15" x14ac:dyDescent="0.25"/>
  <cols>
    <col min="1" max="1" width="10.140625" style="130" bestFit="1" customWidth="1"/>
    <col min="2" max="2" width="30.28515625" style="130" customWidth="1"/>
    <col min="3" max="16384" width="9.140625" style="130"/>
  </cols>
  <sheetData>
    <row r="1" spans="1:10" x14ac:dyDescent="0.25">
      <c r="A1" s="6" t="s">
        <v>294</v>
      </c>
    </row>
    <row r="2" spans="1:10" x14ac:dyDescent="0.25">
      <c r="A2" s="182" t="s">
        <v>48</v>
      </c>
      <c r="B2" s="182" t="s">
        <v>176</v>
      </c>
      <c r="C2" s="182" t="s">
        <v>0</v>
      </c>
      <c r="D2" s="182" t="s">
        <v>5</v>
      </c>
      <c r="E2" s="182" t="s">
        <v>4</v>
      </c>
      <c r="F2" s="182" t="s">
        <v>3</v>
      </c>
      <c r="G2" s="182" t="s">
        <v>1</v>
      </c>
      <c r="H2" s="182" t="s">
        <v>6</v>
      </c>
      <c r="I2" s="182" t="s">
        <v>2</v>
      </c>
      <c r="J2" s="182" t="s">
        <v>12</v>
      </c>
    </row>
    <row r="3" spans="1:10" x14ac:dyDescent="0.25">
      <c r="A3" s="216" t="s">
        <v>8</v>
      </c>
      <c r="B3" s="183" t="s">
        <v>175</v>
      </c>
      <c r="C3" s="185">
        <v>8</v>
      </c>
      <c r="D3" s="185">
        <v>13</v>
      </c>
      <c r="E3" s="185">
        <v>5</v>
      </c>
      <c r="F3" s="185">
        <v>4</v>
      </c>
      <c r="G3" s="185">
        <v>2</v>
      </c>
      <c r="H3" s="185">
        <v>1</v>
      </c>
      <c r="I3" s="186"/>
      <c r="J3" s="184">
        <v>33</v>
      </c>
    </row>
    <row r="4" spans="1:10" x14ac:dyDescent="0.25">
      <c r="A4" s="216"/>
      <c r="B4" s="183" t="s">
        <v>174</v>
      </c>
      <c r="C4" s="185">
        <v>5</v>
      </c>
      <c r="D4" s="185">
        <v>1</v>
      </c>
      <c r="E4" s="185">
        <v>2</v>
      </c>
      <c r="F4" s="185">
        <v>4</v>
      </c>
      <c r="G4" s="186"/>
      <c r="H4" s="185">
        <v>4</v>
      </c>
      <c r="I4" s="185">
        <v>6</v>
      </c>
      <c r="J4" s="184">
        <v>22</v>
      </c>
    </row>
    <row r="5" spans="1:10" x14ac:dyDescent="0.25">
      <c r="A5" s="216" t="s">
        <v>173</v>
      </c>
      <c r="B5" s="183" t="s">
        <v>172</v>
      </c>
      <c r="C5" s="185">
        <v>28</v>
      </c>
      <c r="D5" s="185">
        <v>43</v>
      </c>
      <c r="E5" s="185">
        <v>27</v>
      </c>
      <c r="F5" s="185">
        <v>23</v>
      </c>
      <c r="G5" s="185">
        <v>6</v>
      </c>
      <c r="H5" s="185">
        <v>3</v>
      </c>
      <c r="I5" s="185">
        <v>1</v>
      </c>
      <c r="J5" s="184">
        <v>131</v>
      </c>
    </row>
    <row r="6" spans="1:10" x14ac:dyDescent="0.25">
      <c r="A6" s="216"/>
      <c r="B6" s="183" t="s">
        <v>171</v>
      </c>
      <c r="C6" s="185">
        <v>5</v>
      </c>
      <c r="D6" s="185">
        <v>15</v>
      </c>
      <c r="E6" s="185">
        <v>8</v>
      </c>
      <c r="F6" s="185">
        <v>13</v>
      </c>
      <c r="G6" s="185">
        <v>8</v>
      </c>
      <c r="H6" s="185">
        <v>1</v>
      </c>
      <c r="I6" s="185">
        <v>1</v>
      </c>
      <c r="J6" s="184">
        <v>51</v>
      </c>
    </row>
    <row r="7" spans="1:10" x14ac:dyDescent="0.25">
      <c r="A7" s="216"/>
      <c r="B7" s="183" t="s">
        <v>170</v>
      </c>
      <c r="C7" s="185">
        <v>12</v>
      </c>
      <c r="D7" s="185">
        <v>5</v>
      </c>
      <c r="E7" s="185">
        <v>3</v>
      </c>
      <c r="F7" s="185">
        <v>2</v>
      </c>
      <c r="G7" s="186"/>
      <c r="H7" s="185">
        <v>9</v>
      </c>
      <c r="I7" s="185">
        <v>7</v>
      </c>
      <c r="J7" s="184">
        <v>38</v>
      </c>
    </row>
    <row r="8" spans="1:10" x14ac:dyDescent="0.25">
      <c r="A8" s="216"/>
      <c r="B8" s="183" t="s">
        <v>169</v>
      </c>
      <c r="C8" s="185">
        <v>16</v>
      </c>
      <c r="D8" s="185">
        <v>2</v>
      </c>
      <c r="E8" s="185">
        <v>2</v>
      </c>
      <c r="F8" s="185">
        <v>1</v>
      </c>
      <c r="G8" s="186"/>
      <c r="H8" s="185">
        <v>9</v>
      </c>
      <c r="I8" s="185">
        <v>19</v>
      </c>
      <c r="J8" s="184">
        <v>49</v>
      </c>
    </row>
  </sheetData>
  <mergeCells count="2">
    <mergeCell ref="A3:A4"/>
    <mergeCell ref="A5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59CC-4250-4A87-A723-07F228EBE3C5}">
  <dimension ref="A1:AG83"/>
  <sheetViews>
    <sheetView zoomScaleNormal="100" workbookViewId="0">
      <selection activeCell="X10" sqref="X10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33" x14ac:dyDescent="0.25">
      <c r="A1" s="6" t="s">
        <v>282</v>
      </c>
    </row>
    <row r="2" spans="1:33" x14ac:dyDescent="0.25">
      <c r="A2" s="6" t="s">
        <v>69</v>
      </c>
    </row>
    <row r="3" spans="1:33" ht="60" x14ac:dyDescent="0.25">
      <c r="A3" s="1"/>
      <c r="B3" s="11" t="s">
        <v>13</v>
      </c>
      <c r="C3" s="11" t="s">
        <v>271</v>
      </c>
      <c r="D3" s="11" t="s">
        <v>272</v>
      </c>
      <c r="E3" s="11" t="s">
        <v>60</v>
      </c>
      <c r="F3" s="11" t="s">
        <v>12</v>
      </c>
      <c r="G3" s="11" t="s">
        <v>273</v>
      </c>
      <c r="X3" s="7"/>
    </row>
    <row r="4" spans="1:33" x14ac:dyDescent="0.25">
      <c r="A4" s="1" t="s">
        <v>3</v>
      </c>
      <c r="B4" s="10">
        <v>2018</v>
      </c>
      <c r="C4" s="4">
        <v>617425</v>
      </c>
      <c r="D4" s="4"/>
      <c r="E4" s="4">
        <v>5137105.4582000002</v>
      </c>
      <c r="F4" s="4">
        <v>5754530.4582000002</v>
      </c>
      <c r="G4" s="9">
        <v>0.10729372352529501</v>
      </c>
      <c r="X4" s="7"/>
    </row>
    <row r="5" spans="1:33" ht="15" customHeight="1" x14ac:dyDescent="0.25">
      <c r="A5" s="1" t="s">
        <v>3</v>
      </c>
      <c r="B5" s="10">
        <v>2019</v>
      </c>
      <c r="C5" s="4">
        <v>1379600</v>
      </c>
      <c r="D5" s="4"/>
      <c r="E5" s="4">
        <v>4158604</v>
      </c>
      <c r="F5" s="4">
        <v>5538204</v>
      </c>
      <c r="G5" s="9">
        <v>0.24910602787474062</v>
      </c>
      <c r="X5" s="7"/>
      <c r="Y5" s="8"/>
      <c r="Z5" s="8"/>
      <c r="AA5" s="8"/>
      <c r="AB5" s="8"/>
      <c r="AC5" s="8"/>
      <c r="AD5" s="8"/>
      <c r="AE5" s="8"/>
      <c r="AF5" s="8"/>
      <c r="AG5" s="8"/>
    </row>
    <row r="6" spans="1:33" x14ac:dyDescent="0.25">
      <c r="A6" s="1" t="s">
        <v>3</v>
      </c>
      <c r="B6" s="10">
        <v>2020</v>
      </c>
      <c r="C6" s="4">
        <v>2273310</v>
      </c>
      <c r="D6" s="4"/>
      <c r="E6" s="4">
        <v>4016925</v>
      </c>
      <c r="F6" s="4">
        <v>6290235</v>
      </c>
      <c r="G6" s="9">
        <v>0.36140303184221256</v>
      </c>
      <c r="Y6" s="8"/>
      <c r="Z6" s="8"/>
      <c r="AA6" s="8"/>
      <c r="AB6" s="8"/>
      <c r="AC6" s="8"/>
      <c r="AD6" s="8"/>
      <c r="AE6" s="8"/>
      <c r="AF6" s="8"/>
      <c r="AG6" s="8"/>
    </row>
    <row r="7" spans="1:33" x14ac:dyDescent="0.25">
      <c r="A7" s="1" t="s">
        <v>3</v>
      </c>
      <c r="B7" s="10">
        <v>2021</v>
      </c>
      <c r="C7" s="4">
        <v>2516898</v>
      </c>
      <c r="D7" s="4"/>
      <c r="E7" s="4">
        <v>4225826</v>
      </c>
      <c r="F7" s="4">
        <v>6742724</v>
      </c>
      <c r="G7" s="9">
        <v>0.37327614180856283</v>
      </c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1" t="s">
        <v>3</v>
      </c>
      <c r="B8" s="10">
        <v>2022</v>
      </c>
      <c r="C8" s="4">
        <v>1532112.5</v>
      </c>
      <c r="D8" s="4"/>
      <c r="E8" s="4">
        <v>5611912</v>
      </c>
      <c r="F8" s="4">
        <v>7144024.5</v>
      </c>
      <c r="G8" s="9">
        <v>0.21446070068768661</v>
      </c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25">
      <c r="A9" s="1" t="s">
        <v>3</v>
      </c>
      <c r="B9" s="10">
        <v>2023</v>
      </c>
      <c r="C9" s="4">
        <v>1499674</v>
      </c>
      <c r="D9" s="4"/>
      <c r="E9" s="4">
        <v>6253517</v>
      </c>
      <c r="F9" s="4">
        <v>7753191</v>
      </c>
      <c r="G9" s="9">
        <v>0.19342668070475758</v>
      </c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1" t="s">
        <v>2</v>
      </c>
      <c r="B10" s="10">
        <v>2018</v>
      </c>
      <c r="C10" s="4">
        <v>386249.78</v>
      </c>
      <c r="D10" s="4"/>
      <c r="E10" s="4">
        <v>3670917.82</v>
      </c>
      <c r="F10" s="4">
        <v>4057167.5999999996</v>
      </c>
      <c r="G10" s="9">
        <v>9.5201829966304594E-2</v>
      </c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25">
      <c r="A11" s="1" t="s">
        <v>2</v>
      </c>
      <c r="B11" s="10">
        <v>2019</v>
      </c>
      <c r="C11" s="4">
        <v>808475</v>
      </c>
      <c r="D11" s="4"/>
      <c r="E11" s="4">
        <v>3157529</v>
      </c>
      <c r="F11" s="4">
        <v>3966004</v>
      </c>
      <c r="G11" s="9">
        <v>0.20385128204610989</v>
      </c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5">
      <c r="A12" s="1" t="s">
        <v>2</v>
      </c>
      <c r="B12" s="10">
        <v>2020</v>
      </c>
      <c r="C12" s="4">
        <v>1579415</v>
      </c>
      <c r="D12" s="4"/>
      <c r="E12" s="4">
        <v>2387918</v>
      </c>
      <c r="F12" s="4">
        <v>3967333</v>
      </c>
      <c r="G12" s="9">
        <v>0.39810497379473819</v>
      </c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25">
      <c r="A13" s="1" t="s">
        <v>2</v>
      </c>
      <c r="B13" s="10">
        <v>2021</v>
      </c>
      <c r="C13" s="4">
        <v>1637200</v>
      </c>
      <c r="D13" s="4"/>
      <c r="E13" s="4">
        <v>2818690</v>
      </c>
      <c r="F13" s="4">
        <v>4455890</v>
      </c>
      <c r="G13" s="9">
        <v>0.3674237918799611</v>
      </c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25">
      <c r="A14" s="1" t="s">
        <v>2</v>
      </c>
      <c r="B14" s="10">
        <v>2022</v>
      </c>
      <c r="C14" s="4">
        <v>1165605</v>
      </c>
      <c r="D14" s="4"/>
      <c r="E14" s="4">
        <v>3976430</v>
      </c>
      <c r="F14" s="4">
        <v>5142035</v>
      </c>
      <c r="G14" s="9">
        <v>0.22668165424778322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33" x14ac:dyDescent="0.25">
      <c r="A15" s="1" t="s">
        <v>2</v>
      </c>
      <c r="B15" s="10">
        <v>2023</v>
      </c>
      <c r="C15" s="4">
        <v>1018000</v>
      </c>
      <c r="D15" s="4"/>
      <c r="E15" s="4">
        <v>4878950</v>
      </c>
      <c r="F15" s="4">
        <v>5896950</v>
      </c>
      <c r="G15" s="9">
        <v>0.17263161464825036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25">
      <c r="A16" s="1" t="s">
        <v>0</v>
      </c>
      <c r="B16" s="10">
        <v>2018</v>
      </c>
      <c r="C16" s="4">
        <v>998950</v>
      </c>
      <c r="D16" s="4"/>
      <c r="E16" s="4">
        <v>8881472.3399999999</v>
      </c>
      <c r="F16" s="4">
        <v>9880422.3399999999</v>
      </c>
      <c r="G16" s="9">
        <v>0.10110397770709061</v>
      </c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25">
      <c r="A17" s="1" t="s">
        <v>0</v>
      </c>
      <c r="B17" s="10">
        <v>2019</v>
      </c>
      <c r="C17" s="4">
        <v>2118263</v>
      </c>
      <c r="D17" s="4"/>
      <c r="E17" s="4">
        <v>7421642.8400000008</v>
      </c>
      <c r="F17" s="4">
        <v>9539905.8399999999</v>
      </c>
      <c r="G17" s="9">
        <v>0.22204233831305825</v>
      </c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25">
      <c r="A18" s="1" t="s">
        <v>0</v>
      </c>
      <c r="B18" s="10">
        <v>2020</v>
      </c>
      <c r="C18" s="4">
        <v>4859350</v>
      </c>
      <c r="D18" s="4"/>
      <c r="E18" s="4">
        <v>6075793.2400000002</v>
      </c>
      <c r="F18" s="4">
        <v>10935143.24</v>
      </c>
      <c r="G18" s="9">
        <v>0.44437918126438736</v>
      </c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25">
      <c r="A19" s="1" t="s">
        <v>0</v>
      </c>
      <c r="B19" s="10">
        <v>2021</v>
      </c>
      <c r="C19" s="4">
        <v>2589160</v>
      </c>
      <c r="D19" s="4"/>
      <c r="E19" s="4">
        <v>7511935</v>
      </c>
      <c r="F19" s="4">
        <v>10101095</v>
      </c>
      <c r="G19" s="9">
        <v>0.25632468559101762</v>
      </c>
      <c r="X19" s="7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25">
      <c r="A20" s="1" t="s">
        <v>0</v>
      </c>
      <c r="B20" s="10">
        <v>2022</v>
      </c>
      <c r="C20" s="4">
        <v>1456246</v>
      </c>
      <c r="D20" s="4"/>
      <c r="E20" s="4">
        <v>8934635</v>
      </c>
      <c r="F20" s="4">
        <v>10390881</v>
      </c>
      <c r="G20" s="9">
        <v>0.1401465381039394</v>
      </c>
    </row>
    <row r="21" spans="1:33" x14ac:dyDescent="0.25">
      <c r="A21" s="1" t="s">
        <v>0</v>
      </c>
      <c r="B21" s="10">
        <v>2023</v>
      </c>
      <c r="C21" s="4">
        <v>2139600</v>
      </c>
      <c r="D21" s="4"/>
      <c r="E21" s="4">
        <v>9684700</v>
      </c>
      <c r="F21" s="4">
        <v>11824300</v>
      </c>
      <c r="G21" s="9">
        <v>0.18094940081019595</v>
      </c>
    </row>
    <row r="22" spans="1:33" x14ac:dyDescent="0.25">
      <c r="A22" s="1" t="s">
        <v>5</v>
      </c>
      <c r="B22" s="10">
        <v>2018</v>
      </c>
      <c r="C22" s="4">
        <v>1047324</v>
      </c>
      <c r="D22" s="4"/>
      <c r="E22" s="4">
        <v>11600250.379999999</v>
      </c>
      <c r="F22" s="4">
        <v>12647574.379999999</v>
      </c>
      <c r="G22" s="9">
        <v>8.2808289442137292E-2</v>
      </c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25">
      <c r="A23" s="1" t="s">
        <v>5</v>
      </c>
      <c r="B23" s="10">
        <v>2019</v>
      </c>
      <c r="C23" s="4">
        <v>2204600</v>
      </c>
      <c r="D23" s="4"/>
      <c r="E23" s="4">
        <v>10105802</v>
      </c>
      <c r="F23" s="4">
        <v>12310402</v>
      </c>
      <c r="G23" s="9">
        <v>0.17908432234788108</v>
      </c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25">
      <c r="A24" s="1" t="s">
        <v>5</v>
      </c>
      <c r="B24" s="10">
        <v>2020</v>
      </c>
      <c r="C24" s="4">
        <v>4776716</v>
      </c>
      <c r="D24" s="4"/>
      <c r="E24" s="4">
        <v>6578286</v>
      </c>
      <c r="F24" s="4">
        <v>11355002</v>
      </c>
      <c r="G24" s="9">
        <v>0.4206706436511416</v>
      </c>
      <c r="Y24" s="8"/>
      <c r="Z24" s="8"/>
      <c r="AA24" s="8"/>
      <c r="AB24" s="8"/>
      <c r="AC24" s="8"/>
      <c r="AD24" s="8"/>
      <c r="AE24" s="8"/>
      <c r="AF24" s="8"/>
      <c r="AG24" s="8"/>
    </row>
    <row r="25" spans="1:33" x14ac:dyDescent="0.25">
      <c r="A25" s="1" t="s">
        <v>5</v>
      </c>
      <c r="B25" s="10">
        <v>2021</v>
      </c>
      <c r="C25" s="4">
        <v>4419160</v>
      </c>
      <c r="D25" s="4"/>
      <c r="E25" s="4">
        <v>7724954</v>
      </c>
      <c r="F25" s="4">
        <v>12144114</v>
      </c>
      <c r="G25" s="9">
        <v>0.36389315844696452</v>
      </c>
      <c r="X25" s="7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25">
      <c r="A26" s="1" t="s">
        <v>5</v>
      </c>
      <c r="B26" s="10">
        <v>2022</v>
      </c>
      <c r="C26" s="4">
        <v>2411165</v>
      </c>
      <c r="D26" s="4"/>
      <c r="E26" s="4">
        <v>10442100</v>
      </c>
      <c r="F26" s="4">
        <v>12853265</v>
      </c>
      <c r="G26" s="9">
        <v>0.18759163527710662</v>
      </c>
    </row>
    <row r="27" spans="1:33" x14ac:dyDescent="0.25">
      <c r="A27" s="1" t="s">
        <v>5</v>
      </c>
      <c r="B27" s="10">
        <v>2023</v>
      </c>
      <c r="C27" s="4">
        <v>2322234</v>
      </c>
      <c r="D27" s="4"/>
      <c r="E27" s="4">
        <v>12260625</v>
      </c>
      <c r="F27" s="4">
        <v>14582859</v>
      </c>
      <c r="G27" s="9">
        <v>0.1592440823846682</v>
      </c>
    </row>
    <row r="28" spans="1:33" x14ac:dyDescent="0.25">
      <c r="A28" s="1" t="s">
        <v>1</v>
      </c>
      <c r="B28" s="10">
        <v>2018</v>
      </c>
      <c r="C28" s="4">
        <v>131245</v>
      </c>
      <c r="D28" s="4"/>
      <c r="E28" s="4">
        <v>908321.33999999985</v>
      </c>
      <c r="F28" s="4">
        <v>1039566.3399999999</v>
      </c>
      <c r="G28" s="9">
        <v>0.12624975910628275</v>
      </c>
    </row>
    <row r="29" spans="1:33" x14ac:dyDescent="0.25">
      <c r="A29" s="1" t="s">
        <v>1</v>
      </c>
      <c r="B29" s="10">
        <v>2019</v>
      </c>
      <c r="C29" s="4">
        <v>305050</v>
      </c>
      <c r="D29" s="4"/>
      <c r="E29" s="4">
        <v>690836</v>
      </c>
      <c r="F29" s="4">
        <v>995886</v>
      </c>
      <c r="G29" s="9">
        <v>0.30631015999823274</v>
      </c>
    </row>
    <row r="30" spans="1:33" x14ac:dyDescent="0.25">
      <c r="A30" s="1" t="s">
        <v>1</v>
      </c>
      <c r="B30" s="10">
        <v>2020</v>
      </c>
      <c r="C30" s="4">
        <v>642745</v>
      </c>
      <c r="D30" s="4"/>
      <c r="E30" s="4">
        <v>873695</v>
      </c>
      <c r="F30" s="4">
        <v>1516440</v>
      </c>
      <c r="G30" s="9">
        <v>0.42385125689113978</v>
      </c>
    </row>
    <row r="31" spans="1:33" x14ac:dyDescent="0.25">
      <c r="A31" s="1" t="s">
        <v>1</v>
      </c>
      <c r="B31" s="10">
        <v>2021</v>
      </c>
      <c r="C31" s="4">
        <v>1145250</v>
      </c>
      <c r="D31" s="4"/>
      <c r="E31" s="4">
        <v>959730</v>
      </c>
      <c r="F31" s="4">
        <v>2104980</v>
      </c>
      <c r="G31" s="9">
        <v>0.54406692700168169</v>
      </c>
    </row>
    <row r="32" spans="1:33" x14ac:dyDescent="0.25">
      <c r="A32" s="1" t="s">
        <v>1</v>
      </c>
      <c r="B32" s="10">
        <v>2022</v>
      </c>
      <c r="C32" s="4">
        <v>1258625</v>
      </c>
      <c r="D32" s="4"/>
      <c r="E32" s="4">
        <v>1447115</v>
      </c>
      <c r="F32" s="4">
        <v>2705740</v>
      </c>
      <c r="G32" s="9">
        <v>0.46516849364683971</v>
      </c>
    </row>
    <row r="33" spans="1:24" x14ac:dyDescent="0.25">
      <c r="A33" s="1" t="s">
        <v>1</v>
      </c>
      <c r="B33" s="10">
        <v>2023</v>
      </c>
      <c r="C33" s="4">
        <v>593800</v>
      </c>
      <c r="D33" s="4"/>
      <c r="E33" s="4">
        <v>2714350</v>
      </c>
      <c r="F33" s="4">
        <v>3308150</v>
      </c>
      <c r="G33" s="9">
        <v>0.17949609298248265</v>
      </c>
    </row>
    <row r="34" spans="1:24" x14ac:dyDescent="0.25">
      <c r="A34" s="1" t="s">
        <v>6</v>
      </c>
      <c r="B34" s="10">
        <v>2018</v>
      </c>
      <c r="C34" s="4">
        <v>317205</v>
      </c>
      <c r="D34" s="4"/>
      <c r="E34" s="4">
        <v>2659862.1199999996</v>
      </c>
      <c r="F34" s="4">
        <v>2977067.1199999996</v>
      </c>
      <c r="G34" s="9">
        <v>0.10654949559887654</v>
      </c>
    </row>
    <row r="35" spans="1:24" x14ac:dyDescent="0.25">
      <c r="A35" s="1" t="s">
        <v>6</v>
      </c>
      <c r="B35" s="10">
        <v>2019</v>
      </c>
      <c r="C35" s="4">
        <v>773637.5</v>
      </c>
      <c r="D35" s="4"/>
      <c r="E35" s="4">
        <v>1990509</v>
      </c>
      <c r="F35" s="4">
        <v>2764146.5</v>
      </c>
      <c r="G35" s="9">
        <v>0.279882958446667</v>
      </c>
    </row>
    <row r="36" spans="1:24" x14ac:dyDescent="0.25">
      <c r="A36" s="1" t="s">
        <v>6</v>
      </c>
      <c r="B36" s="10">
        <v>2020</v>
      </c>
      <c r="C36" s="4">
        <v>1005565</v>
      </c>
      <c r="D36" s="4"/>
      <c r="E36" s="4">
        <v>1844981</v>
      </c>
      <c r="F36" s="4">
        <v>2850546</v>
      </c>
      <c r="G36" s="9">
        <v>0.35276224274226764</v>
      </c>
    </row>
    <row r="37" spans="1:24" x14ac:dyDescent="0.25">
      <c r="A37" s="1" t="s">
        <v>6</v>
      </c>
      <c r="B37" s="10">
        <v>2021</v>
      </c>
      <c r="C37" s="4">
        <v>1339250</v>
      </c>
      <c r="D37" s="4"/>
      <c r="E37" s="4">
        <v>2102700</v>
      </c>
      <c r="F37" s="4">
        <v>3441950</v>
      </c>
      <c r="G37" s="9">
        <v>0.38909629715713479</v>
      </c>
    </row>
    <row r="38" spans="1:24" x14ac:dyDescent="0.25">
      <c r="A38" s="1" t="s">
        <v>6</v>
      </c>
      <c r="B38" s="10">
        <v>2022</v>
      </c>
      <c r="C38" s="4">
        <v>1380312</v>
      </c>
      <c r="D38" s="4"/>
      <c r="E38" s="4">
        <v>2755205</v>
      </c>
      <c r="F38" s="4">
        <v>4135517</v>
      </c>
      <c r="G38" s="9">
        <v>0.33377011870583534</v>
      </c>
    </row>
    <row r="39" spans="1:24" x14ac:dyDescent="0.25">
      <c r="A39" s="1" t="s">
        <v>6</v>
      </c>
      <c r="B39" s="10">
        <v>2023</v>
      </c>
      <c r="C39" s="4">
        <v>978624</v>
      </c>
      <c r="D39" s="4"/>
      <c r="E39" s="4">
        <v>3808300</v>
      </c>
      <c r="F39" s="4">
        <v>4786924</v>
      </c>
      <c r="G39" s="9">
        <v>0.2044369202435635</v>
      </c>
    </row>
    <row r="40" spans="1:24" x14ac:dyDescent="0.25">
      <c r="A40" s="1" t="s">
        <v>4</v>
      </c>
      <c r="B40" s="10">
        <v>2018</v>
      </c>
      <c r="C40" s="4">
        <v>494045</v>
      </c>
      <c r="D40" s="4"/>
      <c r="E40" s="4">
        <v>4474193.9800000004</v>
      </c>
      <c r="F40" s="4">
        <v>4968238.9800000004</v>
      </c>
      <c r="G40" s="9">
        <v>9.9440667405254313E-2</v>
      </c>
    </row>
    <row r="41" spans="1:24" x14ac:dyDescent="0.25">
      <c r="A41" s="1" t="s">
        <v>4</v>
      </c>
      <c r="B41" s="10">
        <v>2019</v>
      </c>
      <c r="C41" s="4">
        <v>853433</v>
      </c>
      <c r="D41" s="4"/>
      <c r="E41" s="4">
        <v>3906772</v>
      </c>
      <c r="F41" s="4">
        <v>4760205</v>
      </c>
      <c r="G41" s="9">
        <v>0.17928492575424798</v>
      </c>
    </row>
    <row r="42" spans="1:24" x14ac:dyDescent="0.25">
      <c r="A42" s="1" t="s">
        <v>4</v>
      </c>
      <c r="B42" s="10">
        <v>2020</v>
      </c>
      <c r="C42" s="4">
        <v>3410198</v>
      </c>
      <c r="D42" s="4"/>
      <c r="E42" s="4">
        <v>2293797</v>
      </c>
      <c r="F42" s="4">
        <v>5703995</v>
      </c>
      <c r="G42" s="9">
        <v>0.59786132351097787</v>
      </c>
    </row>
    <row r="43" spans="1:24" x14ac:dyDescent="0.25">
      <c r="A43" s="1" t="s">
        <v>4</v>
      </c>
      <c r="B43" s="10">
        <v>2021</v>
      </c>
      <c r="C43" s="4">
        <v>2263600</v>
      </c>
      <c r="D43" s="4"/>
      <c r="E43" s="4">
        <v>3787780</v>
      </c>
      <c r="F43" s="4">
        <v>6051380</v>
      </c>
      <c r="G43" s="9">
        <v>0.37406343676979464</v>
      </c>
    </row>
    <row r="44" spans="1:24" x14ac:dyDescent="0.25">
      <c r="A44" s="1" t="s">
        <v>4</v>
      </c>
      <c r="B44" s="10">
        <v>2022</v>
      </c>
      <c r="C44" s="4">
        <v>1180275</v>
      </c>
      <c r="D44" s="4"/>
      <c r="E44" s="4">
        <v>5434570</v>
      </c>
      <c r="F44" s="4">
        <v>6614845</v>
      </c>
      <c r="G44" s="9">
        <v>0.17842821713887475</v>
      </c>
    </row>
    <row r="45" spans="1:24" x14ac:dyDescent="0.25">
      <c r="A45" s="1" t="s">
        <v>4</v>
      </c>
      <c r="B45" s="10">
        <v>2023</v>
      </c>
      <c r="C45" s="4">
        <v>1680120</v>
      </c>
      <c r="D45" s="4"/>
      <c r="E45" s="4">
        <v>6331450</v>
      </c>
      <c r="F45" s="4">
        <v>8011570</v>
      </c>
      <c r="G45" s="9">
        <v>0.20971170444744289</v>
      </c>
      <c r="X45" s="7"/>
    </row>
    <row r="46" spans="1:24" x14ac:dyDescent="0.25">
      <c r="A46" s="1" t="s">
        <v>11</v>
      </c>
      <c r="B46" s="22">
        <v>2018</v>
      </c>
      <c r="C46" s="23">
        <v>3992443.7800000003</v>
      </c>
      <c r="D46" s="23"/>
      <c r="E46" s="23">
        <v>37332123.438199997</v>
      </c>
      <c r="F46" s="23">
        <v>41324567.218199998</v>
      </c>
      <c r="G46" s="19">
        <v>9.6611871551353215E-2</v>
      </c>
      <c r="X46" s="7"/>
    </row>
    <row r="47" spans="1:24" x14ac:dyDescent="0.25">
      <c r="A47" s="1" t="s">
        <v>11</v>
      </c>
      <c r="B47" s="22">
        <v>2019</v>
      </c>
      <c r="C47" s="23">
        <v>8443058.5</v>
      </c>
      <c r="D47" s="23"/>
      <c r="E47" s="23">
        <v>31431694.84</v>
      </c>
      <c r="F47" s="23">
        <v>39874753.340000004</v>
      </c>
      <c r="G47" s="19">
        <v>0.21173945398504626</v>
      </c>
      <c r="X47" s="7"/>
    </row>
    <row r="48" spans="1:24" x14ac:dyDescent="0.25">
      <c r="A48" s="1" t="s">
        <v>11</v>
      </c>
      <c r="B48" s="22">
        <v>2020</v>
      </c>
      <c r="C48" s="23">
        <v>13712834</v>
      </c>
      <c r="D48" s="23">
        <v>4834465</v>
      </c>
      <c r="E48" s="23">
        <v>24071395.239999998</v>
      </c>
      <c r="F48" s="23">
        <v>42618694.240000002</v>
      </c>
      <c r="G48" s="19">
        <v>0.43519162965326924</v>
      </c>
    </row>
    <row r="49" spans="1:7" x14ac:dyDescent="0.25">
      <c r="A49" s="1" t="s">
        <v>11</v>
      </c>
      <c r="B49" s="22">
        <v>2021</v>
      </c>
      <c r="C49" s="23">
        <v>12135663</v>
      </c>
      <c r="D49" s="23">
        <v>3774855</v>
      </c>
      <c r="E49" s="23">
        <v>29131615</v>
      </c>
      <c r="F49" s="23">
        <v>45042133</v>
      </c>
      <c r="G49" s="19">
        <v>0.35323633541066984</v>
      </c>
    </row>
    <row r="50" spans="1:7" x14ac:dyDescent="0.25">
      <c r="A50" s="1" t="s">
        <v>11</v>
      </c>
      <c r="B50" s="22">
        <v>2022</v>
      </c>
      <c r="C50" s="23">
        <v>10384340.5</v>
      </c>
      <c r="D50" s="23"/>
      <c r="E50" s="23">
        <v>38601967</v>
      </c>
      <c r="F50" s="23">
        <v>48986307.5</v>
      </c>
      <c r="G50" s="19">
        <v>0.21198455303045652</v>
      </c>
    </row>
    <row r="51" spans="1:7" x14ac:dyDescent="0.25">
      <c r="A51" s="1" t="s">
        <v>11</v>
      </c>
      <c r="B51" s="22">
        <v>2023</v>
      </c>
      <c r="C51" s="23">
        <v>10232052</v>
      </c>
      <c r="D51" s="23"/>
      <c r="E51" s="23">
        <v>45931892</v>
      </c>
      <c r="F51" s="23">
        <v>56163944</v>
      </c>
      <c r="G51" s="19">
        <v>0.18218186386625554</v>
      </c>
    </row>
    <row r="53" spans="1:7" x14ac:dyDescent="0.25">
      <c r="C53" s="2"/>
      <c r="D53" s="3"/>
      <c r="E53" s="2"/>
      <c r="F53" s="2"/>
    </row>
    <row r="54" spans="1:7" x14ac:dyDescent="0.25">
      <c r="C54" s="2"/>
      <c r="D54" s="2"/>
      <c r="E54" s="2"/>
      <c r="F54" s="20"/>
    </row>
    <row r="55" spans="1:7" x14ac:dyDescent="0.25">
      <c r="C55" s="2"/>
      <c r="D55" s="2"/>
      <c r="E55" s="2"/>
      <c r="F55" s="2"/>
    </row>
    <row r="56" spans="1:7" x14ac:dyDescent="0.25">
      <c r="C56" s="2"/>
      <c r="D56" s="2"/>
      <c r="E56" s="2"/>
      <c r="F56" s="2"/>
    </row>
    <row r="57" spans="1:7" x14ac:dyDescent="0.25">
      <c r="C57" s="2"/>
      <c r="D57" s="2"/>
      <c r="E57" s="2"/>
      <c r="F57" s="2"/>
    </row>
    <row r="58" spans="1:7" x14ac:dyDescent="0.25">
      <c r="C58" s="2"/>
      <c r="D58" s="2"/>
      <c r="E58" s="2"/>
      <c r="F58" s="2"/>
    </row>
    <row r="59" spans="1:7" x14ac:dyDescent="0.25">
      <c r="C59" s="2"/>
    </row>
    <row r="60" spans="1:7" x14ac:dyDescent="0.25">
      <c r="C60" s="2"/>
    </row>
    <row r="71" spans="1:7" x14ac:dyDescent="0.25">
      <c r="C71" s="2"/>
    </row>
    <row r="72" spans="1:7" x14ac:dyDescent="0.25">
      <c r="C72" s="2"/>
    </row>
    <row r="73" spans="1:7" x14ac:dyDescent="0.25">
      <c r="A73" s="1" t="s">
        <v>48</v>
      </c>
      <c r="B73" s="1">
        <v>2018</v>
      </c>
      <c r="C73" s="1">
        <v>2019</v>
      </c>
      <c r="D73" s="1">
        <v>2020</v>
      </c>
      <c r="E73" s="1">
        <v>2021</v>
      </c>
      <c r="F73" s="1">
        <v>2022</v>
      </c>
      <c r="G73" s="1">
        <v>2023</v>
      </c>
    </row>
    <row r="74" spans="1:7" x14ac:dyDescent="0.25">
      <c r="A74" s="1" t="s">
        <v>0</v>
      </c>
      <c r="B74" s="4">
        <v>9880422.3399999999</v>
      </c>
      <c r="C74" s="4">
        <v>9539905.8399999999</v>
      </c>
      <c r="D74" s="4">
        <v>10935143.24</v>
      </c>
      <c r="E74" s="4">
        <v>10101095</v>
      </c>
      <c r="F74" s="4">
        <v>10390881</v>
      </c>
      <c r="G74" s="4">
        <v>11824300</v>
      </c>
    </row>
    <row r="75" spans="1:7" x14ac:dyDescent="0.25">
      <c r="A75" s="1" t="s">
        <v>5</v>
      </c>
      <c r="B75" s="4">
        <v>12647574.379999999</v>
      </c>
      <c r="C75" s="4">
        <v>12310402</v>
      </c>
      <c r="D75" s="4">
        <v>11355002</v>
      </c>
      <c r="E75" s="4">
        <v>12144114</v>
      </c>
      <c r="F75" s="4">
        <v>12853265</v>
      </c>
      <c r="G75" s="4">
        <v>14582859</v>
      </c>
    </row>
    <row r="76" spans="1:7" x14ac:dyDescent="0.25">
      <c r="A76" s="1" t="s">
        <v>4</v>
      </c>
      <c r="B76" s="4">
        <v>4968238.9800000004</v>
      </c>
      <c r="C76" s="4">
        <v>4760205</v>
      </c>
      <c r="D76" s="4">
        <v>5703995</v>
      </c>
      <c r="E76" s="4">
        <v>6051380</v>
      </c>
      <c r="F76" s="4">
        <v>6614845</v>
      </c>
      <c r="G76" s="4">
        <v>8011570</v>
      </c>
    </row>
    <row r="77" spans="1:7" x14ac:dyDescent="0.25">
      <c r="A77" s="1" t="s">
        <v>3</v>
      </c>
      <c r="B77" s="4">
        <v>5754530.4582000002</v>
      </c>
      <c r="C77" s="4">
        <v>5538204</v>
      </c>
      <c r="D77" s="4">
        <v>6290235</v>
      </c>
      <c r="E77" s="4">
        <v>6742724</v>
      </c>
      <c r="F77" s="4">
        <v>7144024.5</v>
      </c>
      <c r="G77" s="4">
        <v>7753191</v>
      </c>
    </row>
    <row r="78" spans="1:7" x14ac:dyDescent="0.25">
      <c r="A78" s="1" t="s">
        <v>1</v>
      </c>
      <c r="B78" s="4">
        <v>1039566.3399999999</v>
      </c>
      <c r="C78" s="4">
        <v>995886</v>
      </c>
      <c r="D78" s="4">
        <v>1516440</v>
      </c>
      <c r="E78" s="4">
        <v>2104980</v>
      </c>
      <c r="F78" s="4">
        <v>2705740</v>
      </c>
      <c r="G78" s="4">
        <v>3308150</v>
      </c>
    </row>
    <row r="79" spans="1:7" x14ac:dyDescent="0.25">
      <c r="A79" s="1" t="s">
        <v>6</v>
      </c>
      <c r="B79" s="4">
        <v>2977067.1199999996</v>
      </c>
      <c r="C79" s="4">
        <v>2764146.5</v>
      </c>
      <c r="D79" s="4">
        <v>2850546</v>
      </c>
      <c r="E79" s="4">
        <v>3441950</v>
      </c>
      <c r="F79" s="4">
        <v>4135517</v>
      </c>
      <c r="G79" s="4">
        <v>4786924</v>
      </c>
    </row>
    <row r="80" spans="1:7" x14ac:dyDescent="0.25">
      <c r="A80" s="1" t="s">
        <v>2</v>
      </c>
      <c r="B80" s="4">
        <v>4057167.5999999996</v>
      </c>
      <c r="C80" s="4">
        <v>3966004</v>
      </c>
      <c r="D80" s="4">
        <v>3967333</v>
      </c>
      <c r="E80" s="4">
        <v>4455890</v>
      </c>
      <c r="F80" s="4">
        <v>5142035</v>
      </c>
      <c r="G80" s="4">
        <v>5896950</v>
      </c>
    </row>
    <row r="81" spans="1:7" x14ac:dyDescent="0.25">
      <c r="A81" s="1" t="s">
        <v>11</v>
      </c>
      <c r="B81" s="23">
        <v>41324567.218199998</v>
      </c>
      <c r="C81" s="23">
        <v>39874753.340000004</v>
      </c>
      <c r="D81" s="23">
        <v>42618694.240000002</v>
      </c>
      <c r="E81" s="23">
        <v>45042133</v>
      </c>
      <c r="F81" s="23">
        <v>48986307.5</v>
      </c>
      <c r="G81" s="23">
        <v>56163944</v>
      </c>
    </row>
    <row r="83" spans="1:7" x14ac:dyDescent="0.25">
      <c r="C83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B1CA-AA8D-4D7A-8E6C-C63129ADA904}">
  <dimension ref="A1:M21"/>
  <sheetViews>
    <sheetView zoomScaleNormal="100" workbookViewId="0">
      <selection activeCell="E29" sqref="E29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11" x14ac:dyDescent="0.25">
      <c r="A1" s="6" t="s">
        <v>283</v>
      </c>
      <c r="J1" s="7"/>
      <c r="K1" s="2"/>
    </row>
    <row r="2" spans="1:11" x14ac:dyDescent="0.25">
      <c r="A2" s="9"/>
      <c r="B2" s="10">
        <v>2018</v>
      </c>
      <c r="C2" s="10">
        <v>2019</v>
      </c>
      <c r="D2" s="10">
        <v>2020</v>
      </c>
      <c r="E2" s="10">
        <v>2021</v>
      </c>
      <c r="F2" s="10">
        <v>2022</v>
      </c>
      <c r="G2" s="10">
        <v>2023</v>
      </c>
      <c r="K2" s="2"/>
    </row>
    <row r="3" spans="1:11" x14ac:dyDescent="0.25">
      <c r="A3" s="1" t="s">
        <v>3</v>
      </c>
      <c r="B3" s="9">
        <v>0.139252035873389</v>
      </c>
      <c r="C3" s="9">
        <v>0.13888998684064091</v>
      </c>
      <c r="D3" s="9">
        <v>0.14759332895680635</v>
      </c>
      <c r="E3" s="9">
        <v>0.14969815039620793</v>
      </c>
      <c r="F3" s="9">
        <v>0.14583717092781487</v>
      </c>
      <c r="G3" s="9">
        <v>0.13810625312359062</v>
      </c>
      <c r="K3" s="2"/>
    </row>
    <row r="4" spans="1:11" x14ac:dyDescent="0.25">
      <c r="A4" s="1" t="s">
        <v>2</v>
      </c>
      <c r="B4" s="9">
        <v>9.8178104585352949E-2</v>
      </c>
      <c r="C4" s="9">
        <v>9.9461527506197064E-2</v>
      </c>
      <c r="D4" s="9">
        <v>9.3089026885565904E-2</v>
      </c>
      <c r="E4" s="9">
        <v>9.8927153383255625E-2</v>
      </c>
      <c r="F4" s="9">
        <v>0.10496882215504812</v>
      </c>
      <c r="G4" s="9">
        <v>0.10504135256788562</v>
      </c>
      <c r="K4" s="13"/>
    </row>
    <row r="5" spans="1:11" x14ac:dyDescent="0.25">
      <c r="A5" s="1" t="s">
        <v>0</v>
      </c>
      <c r="B5" s="9">
        <v>0.23909318851998565</v>
      </c>
      <c r="C5" s="9">
        <v>0.23924676602352557</v>
      </c>
      <c r="D5" s="9">
        <v>0.2565809057071981</v>
      </c>
      <c r="E5" s="9">
        <v>0.2242588067487834</v>
      </c>
      <c r="F5" s="9">
        <v>0.21211806993209276</v>
      </c>
      <c r="G5" s="9">
        <v>0.21028577136819204</v>
      </c>
    </row>
    <row r="6" spans="1:11" x14ac:dyDescent="0.25">
      <c r="A6" s="1" t="s">
        <v>5</v>
      </c>
      <c r="B6" s="9">
        <v>0.30605460886629154</v>
      </c>
      <c r="C6" s="9">
        <v>0.30872672292010184</v>
      </c>
      <c r="D6" s="9">
        <v>0.26643242191924377</v>
      </c>
      <c r="E6" s="9">
        <v>0.26961676082258362</v>
      </c>
      <c r="F6" s="9">
        <v>0.26238485111375254</v>
      </c>
      <c r="G6" s="9">
        <v>0.25976195044332479</v>
      </c>
      <c r="K6" s="2"/>
    </row>
    <row r="7" spans="1:11" x14ac:dyDescent="0.25">
      <c r="A7" s="1" t="s">
        <v>1</v>
      </c>
      <c r="B7" s="9">
        <v>2.5156134257784318E-2</v>
      </c>
      <c r="C7" s="9">
        <v>2.4975355346133269E-2</v>
      </c>
      <c r="D7" s="9">
        <v>3.5581578860618746E-2</v>
      </c>
      <c r="E7" s="9">
        <v>4.6733577204258955E-2</v>
      </c>
      <c r="F7" s="9">
        <v>5.5234618367591803E-2</v>
      </c>
      <c r="G7" s="9">
        <v>5.8927504980956398E-2</v>
      </c>
      <c r="K7" s="2"/>
    </row>
    <row r="8" spans="1:11" x14ac:dyDescent="0.25">
      <c r="A8" s="1" t="s">
        <v>6</v>
      </c>
      <c r="B8" s="9">
        <v>7.2041097603405768E-2</v>
      </c>
      <c r="C8" s="9">
        <v>6.9320717291815798E-2</v>
      </c>
      <c r="D8" s="9">
        <v>6.6884866890099204E-2</v>
      </c>
      <c r="E8" s="9">
        <v>7.6416230110594452E-2</v>
      </c>
      <c r="F8" s="9">
        <v>8.4421896873937682E-2</v>
      </c>
      <c r="G8" s="9">
        <v>8.5224118945938759E-2</v>
      </c>
      <c r="K8" s="2"/>
    </row>
    <row r="9" spans="1:11" x14ac:dyDescent="0.25">
      <c r="A9" s="1" t="s">
        <v>4</v>
      </c>
      <c r="B9" s="9">
        <v>0.120224830293791</v>
      </c>
      <c r="C9" s="9">
        <v>0.11937892407158544</v>
      </c>
      <c r="D9" s="9">
        <v>0.13383787078046802</v>
      </c>
      <c r="E9" s="9">
        <v>0.13434932133431604</v>
      </c>
      <c r="F9" s="9">
        <v>0.13503457062976221</v>
      </c>
      <c r="G9" s="9">
        <v>0.1426530485701118</v>
      </c>
      <c r="K9" s="2"/>
    </row>
    <row r="10" spans="1:11" x14ac:dyDescent="0.25">
      <c r="A10" s="15" t="s">
        <v>12</v>
      </c>
      <c r="B10" s="19">
        <v>1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K10" s="13"/>
    </row>
    <row r="12" spans="1:11" x14ac:dyDescent="0.25">
      <c r="B12" s="10">
        <v>2018</v>
      </c>
      <c r="C12" s="12">
        <v>2019</v>
      </c>
      <c r="D12" s="12">
        <v>2020</v>
      </c>
      <c r="E12" s="12">
        <v>2021</v>
      </c>
      <c r="F12" s="12">
        <v>2022</v>
      </c>
      <c r="G12" s="12">
        <v>2023</v>
      </c>
      <c r="K12" s="2"/>
    </row>
    <row r="13" spans="1:11" x14ac:dyDescent="0.25">
      <c r="A13" s="1" t="s">
        <v>3</v>
      </c>
      <c r="B13" s="5">
        <v>5754530.4582000002</v>
      </c>
      <c r="C13" s="5">
        <v>5538204</v>
      </c>
      <c r="D13" s="5">
        <v>6290235</v>
      </c>
      <c r="E13" s="5">
        <v>6742724</v>
      </c>
      <c r="F13" s="5">
        <v>7144024.5</v>
      </c>
      <c r="G13" s="5">
        <v>7753191</v>
      </c>
      <c r="K13" s="2"/>
    </row>
    <row r="14" spans="1:11" x14ac:dyDescent="0.25">
      <c r="A14" s="1" t="s">
        <v>2</v>
      </c>
      <c r="B14" s="5">
        <v>4057167.5999999996</v>
      </c>
      <c r="C14" s="5">
        <v>3966004</v>
      </c>
      <c r="D14" s="5">
        <v>3967333</v>
      </c>
      <c r="E14" s="5">
        <v>4455890</v>
      </c>
      <c r="F14" s="5">
        <v>5142035</v>
      </c>
      <c r="G14" s="5">
        <v>5896950</v>
      </c>
      <c r="K14" s="2"/>
    </row>
    <row r="15" spans="1:11" x14ac:dyDescent="0.25">
      <c r="A15" s="1" t="s">
        <v>0</v>
      </c>
      <c r="B15" s="5">
        <v>9880422.3399999999</v>
      </c>
      <c r="C15" s="5">
        <v>9539905.8399999999</v>
      </c>
      <c r="D15" s="5">
        <v>10935143.24</v>
      </c>
      <c r="E15" s="5">
        <v>10101095</v>
      </c>
      <c r="F15" s="5">
        <v>10390881</v>
      </c>
      <c r="G15" s="5">
        <v>11824300</v>
      </c>
      <c r="K15" s="13"/>
    </row>
    <row r="16" spans="1:11" x14ac:dyDescent="0.25">
      <c r="A16" s="1" t="s">
        <v>5</v>
      </c>
      <c r="B16" s="5">
        <v>12647574.379999999</v>
      </c>
      <c r="C16" s="5">
        <v>12310402</v>
      </c>
      <c r="D16" s="5">
        <v>11355002</v>
      </c>
      <c r="E16" s="5">
        <v>12144114</v>
      </c>
      <c r="F16" s="5">
        <v>12853265</v>
      </c>
      <c r="G16" s="5">
        <v>14582859</v>
      </c>
    </row>
    <row r="17" spans="1:13" x14ac:dyDescent="0.25">
      <c r="A17" s="1" t="s">
        <v>1</v>
      </c>
      <c r="B17" s="5">
        <v>1039566.3399999999</v>
      </c>
      <c r="C17" s="5">
        <v>995886</v>
      </c>
      <c r="D17" s="5">
        <v>1516440</v>
      </c>
      <c r="E17" s="5">
        <v>2104980</v>
      </c>
      <c r="F17" s="5">
        <v>2705740</v>
      </c>
      <c r="G17" s="5">
        <v>3308150</v>
      </c>
      <c r="K17" s="2"/>
    </row>
    <row r="18" spans="1:13" x14ac:dyDescent="0.25">
      <c r="A18" s="1" t="s">
        <v>6</v>
      </c>
      <c r="B18" s="5">
        <v>2977067.1199999996</v>
      </c>
      <c r="C18" s="5">
        <v>2764146.5</v>
      </c>
      <c r="D18" s="5">
        <v>2850546</v>
      </c>
      <c r="E18" s="5">
        <v>3441950</v>
      </c>
      <c r="F18" s="5">
        <v>4135517</v>
      </c>
      <c r="G18" s="5">
        <v>4786924</v>
      </c>
      <c r="K18" s="2"/>
      <c r="M18" s="2"/>
    </row>
    <row r="19" spans="1:13" x14ac:dyDescent="0.25">
      <c r="A19" s="1" t="s">
        <v>4</v>
      </c>
      <c r="B19" s="5">
        <v>4968238.9800000004</v>
      </c>
      <c r="C19" s="5">
        <v>4760205</v>
      </c>
      <c r="D19" s="5">
        <v>5703995</v>
      </c>
      <c r="E19" s="5">
        <v>6051380</v>
      </c>
      <c r="F19" s="5">
        <v>6614845</v>
      </c>
      <c r="G19" s="5">
        <v>8011570</v>
      </c>
      <c r="K19" s="2"/>
      <c r="M19" s="2"/>
    </row>
    <row r="20" spans="1:13" x14ac:dyDescent="0.25">
      <c r="A20" s="16" t="s">
        <v>12</v>
      </c>
      <c r="B20" s="24">
        <v>41324567.218199998</v>
      </c>
      <c r="C20" s="24">
        <v>39874753.340000004</v>
      </c>
      <c r="D20" s="24">
        <v>42618694.240000002</v>
      </c>
      <c r="E20" s="24">
        <v>45042133</v>
      </c>
      <c r="F20" s="24">
        <v>48986307.5</v>
      </c>
      <c r="G20" s="24">
        <v>56163944</v>
      </c>
      <c r="K20" s="2"/>
      <c r="M20" s="2"/>
    </row>
    <row r="21" spans="1:13" x14ac:dyDescent="0.25">
      <c r="K21" s="13"/>
      <c r="M21" s="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1B45-C54A-4E57-9263-1D51E5413BD8}">
  <dimension ref="A1:M33"/>
  <sheetViews>
    <sheetView zoomScaleNormal="100" workbookViewId="0"/>
  </sheetViews>
  <sheetFormatPr defaultRowHeight="15" x14ac:dyDescent="0.25"/>
  <cols>
    <col min="1" max="1" width="19.570312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13" x14ac:dyDescent="0.25">
      <c r="A1" s="6" t="s">
        <v>284</v>
      </c>
      <c r="K1" s="13"/>
      <c r="M1" s="2"/>
    </row>
    <row r="2" spans="1:13" x14ac:dyDescent="0.25">
      <c r="A2" s="36" t="s">
        <v>15</v>
      </c>
      <c r="B2" s="10">
        <v>2018</v>
      </c>
      <c r="C2" s="12">
        <v>2019</v>
      </c>
      <c r="D2" s="12">
        <v>2020</v>
      </c>
      <c r="E2" s="12">
        <v>2021</v>
      </c>
      <c r="F2" s="12">
        <v>2022</v>
      </c>
      <c r="G2" s="12">
        <v>2023</v>
      </c>
      <c r="H2" s="37" t="s">
        <v>12</v>
      </c>
      <c r="I2" s="37" t="s">
        <v>33</v>
      </c>
      <c r="K2" s="3"/>
    </row>
    <row r="3" spans="1:13" x14ac:dyDescent="0.25">
      <c r="A3" s="1" t="s">
        <v>31</v>
      </c>
      <c r="B3" s="5">
        <v>2536036.7400000002</v>
      </c>
      <c r="C3" s="5">
        <v>2258679.2400000002</v>
      </c>
      <c r="D3" s="5">
        <v>2720460.44</v>
      </c>
      <c r="E3" s="5">
        <v>3436450</v>
      </c>
      <c r="F3" s="5">
        <v>3622615</v>
      </c>
      <c r="G3" s="5">
        <v>4251384</v>
      </c>
      <c r="H3" s="5">
        <v>18825625.420000002</v>
      </c>
      <c r="I3" s="18">
        <v>6.8704054327880529E-2</v>
      </c>
      <c r="K3" s="3"/>
    </row>
    <row r="4" spans="1:13" x14ac:dyDescent="0.25">
      <c r="A4" s="1" t="s">
        <v>32</v>
      </c>
      <c r="B4" s="5">
        <v>2369569.2000000002</v>
      </c>
      <c r="C4" s="5">
        <v>2726104.7</v>
      </c>
      <c r="D4" s="5">
        <v>2865387</v>
      </c>
      <c r="E4" s="5">
        <v>3132862</v>
      </c>
      <c r="F4" s="5">
        <v>3118490</v>
      </c>
      <c r="G4" s="5">
        <v>3388950</v>
      </c>
      <c r="H4" s="5">
        <v>17601362.899999999</v>
      </c>
      <c r="I4" s="18">
        <v>6.4236112529978323E-2</v>
      </c>
    </row>
    <row r="5" spans="1:13" x14ac:dyDescent="0.25">
      <c r="A5" s="1" t="s">
        <v>29</v>
      </c>
      <c r="B5" s="5">
        <v>7605755.5699999994</v>
      </c>
      <c r="C5" s="5">
        <v>7870480.2700000005</v>
      </c>
      <c r="D5" s="5">
        <v>7940004.0499999998</v>
      </c>
      <c r="E5" s="5">
        <v>8290570</v>
      </c>
      <c r="F5" s="5">
        <v>9089310</v>
      </c>
      <c r="G5" s="5">
        <v>11160720</v>
      </c>
      <c r="H5" s="5">
        <v>51956839.890000001</v>
      </c>
      <c r="I5" s="18">
        <v>0.18961630601208199</v>
      </c>
    </row>
    <row r="6" spans="1:13" x14ac:dyDescent="0.25">
      <c r="A6" s="1" t="s">
        <v>30</v>
      </c>
      <c r="B6" s="5">
        <v>1929495.64</v>
      </c>
      <c r="C6" s="5">
        <v>1940374.44</v>
      </c>
      <c r="D6" s="5">
        <v>1672153.58</v>
      </c>
      <c r="E6" s="5">
        <v>1887015</v>
      </c>
      <c r="F6" s="5">
        <v>2223267</v>
      </c>
      <c r="G6" s="5">
        <v>2012574</v>
      </c>
      <c r="H6" s="5">
        <v>11664879.66</v>
      </c>
      <c r="I6" s="18">
        <v>4.2570937645312418E-2</v>
      </c>
    </row>
    <row r="7" spans="1:13" x14ac:dyDescent="0.25">
      <c r="A7" s="1" t="s">
        <v>28</v>
      </c>
      <c r="B7" s="5">
        <v>25016065.258200001</v>
      </c>
      <c r="C7" s="5">
        <v>23332805.658199999</v>
      </c>
      <c r="D7" s="5">
        <v>25701439.8882</v>
      </c>
      <c r="E7" s="5">
        <v>26802548</v>
      </c>
      <c r="F7" s="5">
        <v>28886643.5</v>
      </c>
      <c r="G7" s="5">
        <v>32662566</v>
      </c>
      <c r="H7" s="5">
        <v>162402068.3046</v>
      </c>
      <c r="I7" s="18">
        <v>0.59268578200359201</v>
      </c>
    </row>
    <row r="8" spans="1:13" x14ac:dyDescent="0.25">
      <c r="A8" s="1" t="s">
        <v>61</v>
      </c>
      <c r="B8" s="5">
        <v>1867645</v>
      </c>
      <c r="C8" s="5">
        <v>1746309</v>
      </c>
      <c r="D8" s="5">
        <v>1719250</v>
      </c>
      <c r="E8" s="5">
        <v>1492688</v>
      </c>
      <c r="F8" s="5">
        <v>2045982</v>
      </c>
      <c r="G8" s="5">
        <v>2687750</v>
      </c>
      <c r="H8" s="5">
        <v>11559624</v>
      </c>
      <c r="I8" s="18">
        <v>4.2186807481154671E-2</v>
      </c>
    </row>
    <row r="9" spans="1:13" x14ac:dyDescent="0.25">
      <c r="A9" s="1" t="s">
        <v>12</v>
      </c>
      <c r="B9" s="5">
        <v>41324567.408200003</v>
      </c>
      <c r="C9" s="5">
        <v>39874753.308200002</v>
      </c>
      <c r="D9" s="5">
        <v>42618694.9582</v>
      </c>
      <c r="E9" s="5">
        <v>45042133</v>
      </c>
      <c r="F9" s="5">
        <v>48986307.5</v>
      </c>
      <c r="G9" s="5">
        <v>56163944</v>
      </c>
      <c r="H9" s="5">
        <v>274010400.17460001</v>
      </c>
      <c r="I9" s="1"/>
    </row>
    <row r="12" spans="1:13" x14ac:dyDescent="0.25">
      <c r="A12" s="36" t="s">
        <v>15</v>
      </c>
      <c r="B12" s="10">
        <v>2018</v>
      </c>
      <c r="C12" s="12">
        <v>2019</v>
      </c>
      <c r="D12" s="12">
        <v>2020</v>
      </c>
      <c r="E12" s="12">
        <v>2021</v>
      </c>
      <c r="F12" s="12">
        <v>2022</v>
      </c>
      <c r="G12" s="12">
        <v>2023</v>
      </c>
      <c r="H12" s="37" t="s">
        <v>12</v>
      </c>
      <c r="I12" s="37" t="s">
        <v>45</v>
      </c>
    </row>
    <row r="13" spans="1:13" x14ac:dyDescent="0.25">
      <c r="A13" s="1" t="s">
        <v>49</v>
      </c>
      <c r="B13" s="5">
        <v>215752.86</v>
      </c>
      <c r="C13" s="5">
        <v>215752.86</v>
      </c>
      <c r="D13" s="5">
        <v>298125</v>
      </c>
      <c r="E13" s="5">
        <v>237875</v>
      </c>
      <c r="F13" s="5">
        <v>237875</v>
      </c>
      <c r="G13" s="5">
        <v>442150</v>
      </c>
      <c r="H13" s="5">
        <v>1647530.72</v>
      </c>
      <c r="I13" s="18">
        <v>6.0126576179232241E-3</v>
      </c>
    </row>
    <row r="14" spans="1:13" x14ac:dyDescent="0.25">
      <c r="A14" s="1" t="s">
        <v>67</v>
      </c>
      <c r="B14" s="5">
        <v>225777.6</v>
      </c>
      <c r="C14" s="5">
        <v>306252.59999999998</v>
      </c>
      <c r="D14" s="5">
        <v>366367.6</v>
      </c>
      <c r="E14" s="5">
        <v>229000</v>
      </c>
      <c r="F14" s="5">
        <v>229000</v>
      </c>
      <c r="G14" s="5">
        <v>177200</v>
      </c>
      <c r="H14" s="5">
        <v>1533597.7999999998</v>
      </c>
      <c r="I14" s="18">
        <v>5.5968598236519054E-3</v>
      </c>
    </row>
    <row r="15" spans="1:13" x14ac:dyDescent="0.25">
      <c r="A15" s="1" t="s">
        <v>68</v>
      </c>
      <c r="B15" s="5"/>
      <c r="C15" s="5"/>
      <c r="D15" s="5"/>
      <c r="E15" s="5"/>
      <c r="F15" s="5"/>
      <c r="G15" s="5">
        <v>76000</v>
      </c>
      <c r="H15" s="5">
        <v>76000</v>
      </c>
      <c r="I15" s="18">
        <v>2.773617349982798E-4</v>
      </c>
    </row>
    <row r="16" spans="1:13" x14ac:dyDescent="0.25">
      <c r="A16" s="1" t="s">
        <v>50</v>
      </c>
      <c r="B16" s="5">
        <v>639950.93999999994</v>
      </c>
      <c r="C16" s="5">
        <v>639950.93999999994</v>
      </c>
      <c r="D16" s="5">
        <v>46840</v>
      </c>
      <c r="E16" s="5">
        <v>237875</v>
      </c>
      <c r="F16" s="5">
        <v>237875</v>
      </c>
      <c r="G16" s="5">
        <v>249750</v>
      </c>
      <c r="H16" s="5">
        <v>2052241.88</v>
      </c>
      <c r="I16" s="18">
        <v>7.4896495851701503E-3</v>
      </c>
    </row>
    <row r="17" spans="1:9" x14ac:dyDescent="0.25">
      <c r="A17" s="1" t="s">
        <v>51</v>
      </c>
      <c r="B17" s="5">
        <v>130185.8</v>
      </c>
      <c r="C17" s="5">
        <v>85585.8</v>
      </c>
      <c r="D17" s="5">
        <v>419835.8</v>
      </c>
      <c r="E17" s="5">
        <v>334250</v>
      </c>
      <c r="F17" s="5">
        <v>334250</v>
      </c>
      <c r="G17" s="5">
        <v>359750</v>
      </c>
      <c r="H17" s="5">
        <v>1663857.4</v>
      </c>
      <c r="I17" s="18">
        <v>6.0722417796542994E-3</v>
      </c>
    </row>
    <row r="18" spans="1:9" x14ac:dyDescent="0.25">
      <c r="A18" s="1" t="s">
        <v>52</v>
      </c>
      <c r="B18" s="5">
        <v>86863.2</v>
      </c>
      <c r="C18" s="5"/>
      <c r="D18" s="5"/>
      <c r="E18" s="5"/>
      <c r="F18" s="5">
        <v>213930</v>
      </c>
      <c r="G18" s="5">
        <v>249200</v>
      </c>
      <c r="H18" s="5">
        <v>549993.19999999995</v>
      </c>
      <c r="I18" s="18">
        <v>2.0071982656481037E-3</v>
      </c>
    </row>
    <row r="19" spans="1:9" x14ac:dyDescent="0.25">
      <c r="A19" s="1" t="s">
        <v>53</v>
      </c>
      <c r="B19" s="5">
        <v>34650</v>
      </c>
      <c r="C19" s="5"/>
      <c r="D19" s="5"/>
      <c r="E19" s="5"/>
      <c r="F19" s="5"/>
      <c r="G19" s="5"/>
      <c r="H19" s="5">
        <v>34650</v>
      </c>
      <c r="I19" s="18">
        <v>1.2645505418013676E-4</v>
      </c>
    </row>
    <row r="20" spans="1:9" x14ac:dyDescent="0.25">
      <c r="A20" s="1" t="s">
        <v>54</v>
      </c>
      <c r="B20" s="5"/>
      <c r="C20" s="5">
        <v>142500</v>
      </c>
      <c r="D20" s="5">
        <v>183250</v>
      </c>
      <c r="E20" s="5">
        <v>215812.5</v>
      </c>
      <c r="F20" s="5">
        <v>188677.1</v>
      </c>
      <c r="G20" s="5">
        <v>306750</v>
      </c>
      <c r="H20" s="5">
        <v>1036989.6</v>
      </c>
      <c r="I20" s="18">
        <v>3.7844899293575283E-3</v>
      </c>
    </row>
    <row r="21" spans="1:9" x14ac:dyDescent="0.25">
      <c r="A21" s="1" t="s">
        <v>55</v>
      </c>
      <c r="B21" s="5">
        <v>345153.48</v>
      </c>
      <c r="C21" s="5">
        <v>166956.18</v>
      </c>
      <c r="D21" s="5">
        <v>404831.18</v>
      </c>
      <c r="E21" s="5">
        <v>237875</v>
      </c>
      <c r="F21" s="5">
        <v>421125</v>
      </c>
      <c r="G21" s="5">
        <v>442150</v>
      </c>
      <c r="H21" s="5">
        <v>2018090.8399999999</v>
      </c>
      <c r="I21" s="18">
        <v>7.3650154837702079E-3</v>
      </c>
    </row>
    <row r="22" spans="1:9" x14ac:dyDescent="0.25">
      <c r="A22" s="1" t="s">
        <v>56</v>
      </c>
      <c r="B22" s="5">
        <v>189310.68</v>
      </c>
      <c r="C22" s="5">
        <v>189310.68</v>
      </c>
      <c r="D22" s="5"/>
      <c r="E22" s="5"/>
      <c r="F22" s="5">
        <v>183250</v>
      </c>
      <c r="G22" s="5">
        <v>384800</v>
      </c>
      <c r="H22" s="5">
        <v>946671.36</v>
      </c>
      <c r="I22" s="18">
        <v>3.4548738274050145E-3</v>
      </c>
    </row>
    <row r="23" spans="1:9" x14ac:dyDescent="0.25">
      <c r="A23" s="1"/>
      <c r="B23" s="5">
        <v>1867644.5599999998</v>
      </c>
      <c r="C23" s="5">
        <v>1746309.0599999998</v>
      </c>
      <c r="D23" s="5">
        <v>1719249.5799999998</v>
      </c>
      <c r="E23" s="5">
        <v>1492687.5</v>
      </c>
      <c r="F23" s="5">
        <v>2045982.1</v>
      </c>
      <c r="G23" s="5">
        <v>2687750</v>
      </c>
      <c r="H23" s="5">
        <v>11559622.799999999</v>
      </c>
      <c r="I23" s="18">
        <v>4.2186803101758846E-2</v>
      </c>
    </row>
    <row r="25" spans="1:9" x14ac:dyDescent="0.25">
      <c r="A25" t="s">
        <v>34</v>
      </c>
    </row>
    <row r="27" spans="1:9" x14ac:dyDescent="0.25">
      <c r="A27" s="36" t="s">
        <v>15</v>
      </c>
      <c r="B27" s="36">
        <v>2018</v>
      </c>
      <c r="C27" s="36">
        <v>2019</v>
      </c>
      <c r="D27" s="36">
        <v>2020</v>
      </c>
      <c r="E27" s="36">
        <v>2021</v>
      </c>
      <c r="F27" s="36">
        <v>2022</v>
      </c>
      <c r="G27" s="36">
        <v>2023</v>
      </c>
    </row>
    <row r="28" spans="1:9" x14ac:dyDescent="0.25">
      <c r="A28" s="1" t="s">
        <v>28</v>
      </c>
      <c r="B28" s="18">
        <v>0.6053557684244768</v>
      </c>
      <c r="C28" s="18">
        <v>0.5851523513601713</v>
      </c>
      <c r="D28" s="18">
        <v>0.60305553498078068</v>
      </c>
      <c r="E28" s="18">
        <v>0.59505503436082829</v>
      </c>
      <c r="F28" s="18">
        <v>0.58968811846044933</v>
      </c>
      <c r="G28" s="18">
        <v>0.58155755585825664</v>
      </c>
    </row>
    <row r="29" spans="1:9" x14ac:dyDescent="0.25">
      <c r="A29" s="1" t="s">
        <v>29</v>
      </c>
      <c r="B29" s="18">
        <v>0.18404924835319136</v>
      </c>
      <c r="C29" s="18">
        <v>0.19738003666549289</v>
      </c>
      <c r="D29" s="18">
        <v>0.18630331261404129</v>
      </c>
      <c r="E29" s="18">
        <v>0.18406255316549952</v>
      </c>
      <c r="F29" s="18">
        <v>0.18554797174700297</v>
      </c>
      <c r="G29" s="18">
        <v>0.19871681376222439</v>
      </c>
    </row>
    <row r="30" spans="1:9" x14ac:dyDescent="0.25">
      <c r="A30" s="1" t="s">
        <v>31</v>
      </c>
      <c r="B30" s="18">
        <v>6.1368742592010202E-2</v>
      </c>
      <c r="C30" s="18">
        <v>5.6644343917120019E-2</v>
      </c>
      <c r="D30" s="18">
        <v>6.3832560867201613E-2</v>
      </c>
      <c r="E30" s="18">
        <v>7.629412221663659E-2</v>
      </c>
      <c r="F30" s="18">
        <v>7.3951583307233351E-2</v>
      </c>
      <c r="G30" s="18">
        <v>7.5695966081014532E-2</v>
      </c>
    </row>
    <row r="31" spans="1:9" x14ac:dyDescent="0.25">
      <c r="A31" s="1" t="s">
        <v>32</v>
      </c>
      <c r="B31" s="18">
        <v>5.7340447792075575E-2</v>
      </c>
      <c r="C31" s="18">
        <v>6.8366685028227958E-2</v>
      </c>
      <c r="D31" s="18">
        <v>6.7233100469414733E-2</v>
      </c>
      <c r="E31" s="18">
        <v>6.9554032887385681E-2</v>
      </c>
      <c r="F31" s="18">
        <v>6.3660442257257296E-2</v>
      </c>
      <c r="G31" s="18">
        <v>6.0340313707313714E-2</v>
      </c>
    </row>
    <row r="32" spans="1:9" x14ac:dyDescent="0.25">
      <c r="A32" s="1" t="s">
        <v>30</v>
      </c>
      <c r="B32" s="18">
        <v>4.669124835453526E-2</v>
      </c>
      <c r="C32" s="18">
        <v>4.8661729014408066E-2</v>
      </c>
      <c r="D32" s="18">
        <v>3.9235213129825586E-2</v>
      </c>
      <c r="E32" s="18">
        <v>4.1894441366708814E-2</v>
      </c>
      <c r="F32" s="18">
        <v>4.5385478380872042E-2</v>
      </c>
      <c r="G32" s="18">
        <v>3.5833915082601746E-2</v>
      </c>
    </row>
    <row r="33" spans="1:7" x14ac:dyDescent="0.25">
      <c r="A33" s="57" t="s">
        <v>61</v>
      </c>
      <c r="B33" s="58">
        <v>4.5194544483710783E-2</v>
      </c>
      <c r="C33" s="58">
        <v>4.3794854014579748E-2</v>
      </c>
      <c r="D33" s="58">
        <v>4.0340277938736124E-2</v>
      </c>
      <c r="E33" s="58">
        <v>3.3139816002941067E-2</v>
      </c>
      <c r="F33" s="58">
        <v>4.1766405847184954E-2</v>
      </c>
      <c r="G33" s="58">
        <v>4.785543550858893E-2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0E02-3F45-45D7-9DD1-9B8F90F28912}">
  <dimension ref="A1:J24"/>
  <sheetViews>
    <sheetView zoomScaleNormal="100" workbookViewId="0">
      <selection activeCell="I32" sqref="I32"/>
    </sheetView>
  </sheetViews>
  <sheetFormatPr defaultRowHeight="15" x14ac:dyDescent="0.25"/>
  <cols>
    <col min="1" max="1" width="19.42578125" customWidth="1"/>
    <col min="2" max="2" width="11.28515625" customWidth="1"/>
    <col min="3" max="7" width="10.42578125" customWidth="1"/>
    <col min="8" max="8" width="12.140625" customWidth="1"/>
    <col min="10" max="10" width="13.140625" customWidth="1"/>
    <col min="11" max="11" width="10.5703125" bestFit="1" customWidth="1"/>
    <col min="12" max="12" width="10.5703125" customWidth="1"/>
    <col min="21" max="25" width="9.7109375" customWidth="1"/>
    <col min="33" max="33" width="12.28515625" customWidth="1"/>
  </cols>
  <sheetData>
    <row r="1" spans="1:10" x14ac:dyDescent="0.25">
      <c r="A1" s="217" t="s">
        <v>285</v>
      </c>
    </row>
    <row r="2" spans="1:10" x14ac:dyDescent="0.25">
      <c r="A2" s="36" t="s">
        <v>15</v>
      </c>
      <c r="B2" s="10">
        <v>2018</v>
      </c>
      <c r="C2" s="12">
        <v>2019</v>
      </c>
      <c r="D2" s="12">
        <v>2020</v>
      </c>
      <c r="E2" s="12">
        <v>2021</v>
      </c>
      <c r="F2" s="12">
        <v>2022</v>
      </c>
      <c r="G2" s="12">
        <v>2023</v>
      </c>
      <c r="H2" s="37" t="s">
        <v>12</v>
      </c>
      <c r="J2" s="3"/>
    </row>
    <row r="3" spans="1:10" x14ac:dyDescent="0.25">
      <c r="A3" s="1" t="s">
        <v>31</v>
      </c>
      <c r="B3" s="5">
        <v>2536036.7400000002</v>
      </c>
      <c r="C3" s="5">
        <v>2258679.2400000002</v>
      </c>
      <c r="D3" s="5">
        <v>2720460.44</v>
      </c>
      <c r="E3" s="5">
        <v>3436450</v>
      </c>
      <c r="F3" s="5">
        <v>3622615</v>
      </c>
      <c r="G3" s="5">
        <v>4251384</v>
      </c>
      <c r="H3" s="5">
        <v>18825625.420000002</v>
      </c>
      <c r="J3" s="3"/>
    </row>
    <row r="4" spans="1:10" x14ac:dyDescent="0.25">
      <c r="A4" s="1" t="s">
        <v>32</v>
      </c>
      <c r="B4" s="5">
        <v>2369569.2000000002</v>
      </c>
      <c r="C4" s="5">
        <v>2726104.7</v>
      </c>
      <c r="D4" s="5">
        <v>2865387</v>
      </c>
      <c r="E4" s="5">
        <v>3132862</v>
      </c>
      <c r="F4" s="5">
        <v>3118490</v>
      </c>
      <c r="G4" s="5">
        <v>3388950</v>
      </c>
      <c r="H4" s="5">
        <v>17601362.899999999</v>
      </c>
    </row>
    <row r="5" spans="1:10" x14ac:dyDescent="0.25">
      <c r="A5" s="1" t="s">
        <v>29</v>
      </c>
      <c r="B5" s="5">
        <v>7605755.5699999994</v>
      </c>
      <c r="C5" s="5">
        <v>7870480.2700000005</v>
      </c>
      <c r="D5" s="5">
        <v>7940004.0499999998</v>
      </c>
      <c r="E5" s="5">
        <v>8290570</v>
      </c>
      <c r="F5" s="5">
        <v>9089310</v>
      </c>
      <c r="G5" s="5">
        <v>11160720</v>
      </c>
      <c r="H5" s="5">
        <v>51956839.890000001</v>
      </c>
    </row>
    <row r="6" spans="1:10" x14ac:dyDescent="0.25">
      <c r="A6" s="1" t="s">
        <v>30</v>
      </c>
      <c r="B6" s="5">
        <v>1929495.64</v>
      </c>
      <c r="C6" s="5">
        <v>1940374.44</v>
      </c>
      <c r="D6" s="5">
        <v>1672153.58</v>
      </c>
      <c r="E6" s="5">
        <v>1887015</v>
      </c>
      <c r="F6" s="5">
        <v>2223267</v>
      </c>
      <c r="G6" s="5">
        <v>2012574</v>
      </c>
      <c r="H6" s="5">
        <v>11664879.66</v>
      </c>
    </row>
    <row r="7" spans="1:10" x14ac:dyDescent="0.25">
      <c r="A7" s="1" t="s">
        <v>28</v>
      </c>
      <c r="B7" s="5">
        <v>25016065.258200001</v>
      </c>
      <c r="C7" s="5">
        <v>23332805.658199999</v>
      </c>
      <c r="D7" s="5">
        <v>25701439.8882</v>
      </c>
      <c r="E7" s="5">
        <v>26802548</v>
      </c>
      <c r="F7" s="5">
        <v>28886643.5</v>
      </c>
      <c r="G7" s="5">
        <v>32662566</v>
      </c>
      <c r="H7" s="5">
        <v>162402068.3046</v>
      </c>
    </row>
    <row r="8" spans="1:10" x14ac:dyDescent="0.25">
      <c r="A8" s="1" t="s">
        <v>61</v>
      </c>
      <c r="B8" s="5">
        <v>1867645</v>
      </c>
      <c r="C8" s="5">
        <v>1746309</v>
      </c>
      <c r="D8" s="5">
        <v>1719250</v>
      </c>
      <c r="E8" s="5">
        <v>1492688</v>
      </c>
      <c r="F8" s="5">
        <v>2045982</v>
      </c>
      <c r="G8" s="5">
        <v>2687750</v>
      </c>
      <c r="H8" s="5">
        <v>11559624</v>
      </c>
    </row>
    <row r="9" spans="1:10" x14ac:dyDescent="0.25">
      <c r="A9" s="1" t="s">
        <v>12</v>
      </c>
      <c r="B9" s="5">
        <v>41324567.408200003</v>
      </c>
      <c r="C9" s="5">
        <v>39874753.308200002</v>
      </c>
      <c r="D9" s="5">
        <v>42618694.9582</v>
      </c>
      <c r="E9" s="5">
        <v>45042133</v>
      </c>
      <c r="F9" s="5">
        <v>48986307.5</v>
      </c>
      <c r="G9" s="5">
        <v>56163944</v>
      </c>
      <c r="H9" s="5">
        <v>274010400.17460001</v>
      </c>
    </row>
    <row r="11" spans="1:10" x14ac:dyDescent="0.25">
      <c r="A11" t="s">
        <v>77</v>
      </c>
    </row>
    <row r="12" spans="1:10" x14ac:dyDescent="0.25">
      <c r="A12" s="36" t="s">
        <v>15</v>
      </c>
      <c r="B12" s="10">
        <v>2018</v>
      </c>
      <c r="C12" s="12">
        <v>2019</v>
      </c>
      <c r="D12" s="12">
        <v>2020</v>
      </c>
      <c r="E12" s="12">
        <v>2021</v>
      </c>
      <c r="F12" s="12">
        <v>2022</v>
      </c>
      <c r="G12" s="12">
        <v>2023</v>
      </c>
      <c r="H12" s="37" t="s">
        <v>12</v>
      </c>
    </row>
    <row r="13" spans="1:10" x14ac:dyDescent="0.25">
      <c r="A13" s="1" t="s">
        <v>49</v>
      </c>
      <c r="B13" s="5">
        <v>215752.86</v>
      </c>
      <c r="C13" s="5">
        <v>215752.86</v>
      </c>
      <c r="D13" s="5">
        <v>298125</v>
      </c>
      <c r="E13" s="5">
        <v>237875</v>
      </c>
      <c r="F13" s="5">
        <v>237875</v>
      </c>
      <c r="G13" s="5">
        <v>442150</v>
      </c>
      <c r="H13" s="5">
        <v>1647530.72</v>
      </c>
    </row>
    <row r="14" spans="1:10" x14ac:dyDescent="0.25">
      <c r="A14" s="1" t="s">
        <v>67</v>
      </c>
      <c r="B14" s="5">
        <v>225777.6</v>
      </c>
      <c r="C14" s="5">
        <v>306252.59999999998</v>
      </c>
      <c r="D14" s="5">
        <v>366367.6</v>
      </c>
      <c r="E14" s="5">
        <v>229000</v>
      </c>
      <c r="F14" s="5">
        <v>229000</v>
      </c>
      <c r="G14" s="5">
        <v>177200</v>
      </c>
      <c r="H14" s="5">
        <v>1533597.7999999998</v>
      </c>
    </row>
    <row r="15" spans="1:10" x14ac:dyDescent="0.25">
      <c r="A15" s="1" t="s">
        <v>68</v>
      </c>
      <c r="B15" s="5"/>
      <c r="C15" s="5"/>
      <c r="D15" s="5"/>
      <c r="E15" s="5"/>
      <c r="F15" s="5"/>
      <c r="G15" s="5">
        <v>76000</v>
      </c>
      <c r="H15" s="5">
        <v>76000</v>
      </c>
    </row>
    <row r="16" spans="1:10" x14ac:dyDescent="0.25">
      <c r="A16" s="1" t="s">
        <v>50</v>
      </c>
      <c r="B16" s="5">
        <v>639950.93999999994</v>
      </c>
      <c r="C16" s="5">
        <v>639950.93999999994</v>
      </c>
      <c r="D16" s="5">
        <v>46840</v>
      </c>
      <c r="E16" s="5">
        <v>237875</v>
      </c>
      <c r="F16" s="5">
        <v>237875</v>
      </c>
      <c r="G16" s="5">
        <v>249750</v>
      </c>
      <c r="H16" s="5">
        <v>2052241.88</v>
      </c>
    </row>
    <row r="17" spans="1:8" x14ac:dyDescent="0.25">
      <c r="A17" s="1" t="s">
        <v>51</v>
      </c>
      <c r="B17" s="5">
        <v>130185.8</v>
      </c>
      <c r="C17" s="5">
        <v>85585.8</v>
      </c>
      <c r="D17" s="5">
        <v>419835.8</v>
      </c>
      <c r="E17" s="5">
        <v>334250</v>
      </c>
      <c r="F17" s="5">
        <v>334250</v>
      </c>
      <c r="G17" s="5">
        <v>359750</v>
      </c>
      <c r="H17" s="5">
        <v>1663857.4</v>
      </c>
    </row>
    <row r="18" spans="1:8" x14ac:dyDescent="0.25">
      <c r="A18" s="1" t="s">
        <v>52</v>
      </c>
      <c r="B18" s="5">
        <v>86863.2</v>
      </c>
      <c r="C18" s="5"/>
      <c r="D18" s="5"/>
      <c r="E18" s="5"/>
      <c r="F18" s="5">
        <v>213930</v>
      </c>
      <c r="G18" s="5">
        <v>249200</v>
      </c>
      <c r="H18" s="5">
        <v>549993.19999999995</v>
      </c>
    </row>
    <row r="19" spans="1:8" x14ac:dyDescent="0.25">
      <c r="A19" s="1" t="s">
        <v>53</v>
      </c>
      <c r="B19" s="5">
        <v>34650</v>
      </c>
      <c r="C19" s="5"/>
      <c r="D19" s="5"/>
      <c r="E19" s="5"/>
      <c r="F19" s="5"/>
      <c r="G19" s="5"/>
      <c r="H19" s="5">
        <v>34650</v>
      </c>
    </row>
    <row r="20" spans="1:8" x14ac:dyDescent="0.25">
      <c r="A20" s="1" t="s">
        <v>54</v>
      </c>
      <c r="B20" s="5"/>
      <c r="C20" s="5">
        <v>142500</v>
      </c>
      <c r="D20" s="5">
        <v>183250</v>
      </c>
      <c r="E20" s="5">
        <v>215812.5</v>
      </c>
      <c r="F20" s="5">
        <v>188677.1</v>
      </c>
      <c r="G20" s="5">
        <v>306750</v>
      </c>
      <c r="H20" s="5">
        <v>1036989.6</v>
      </c>
    </row>
    <row r="21" spans="1:8" x14ac:dyDescent="0.25">
      <c r="A21" s="1" t="s">
        <v>55</v>
      </c>
      <c r="B21" s="5">
        <v>345153.48</v>
      </c>
      <c r="C21" s="5">
        <v>166956.18</v>
      </c>
      <c r="D21" s="5">
        <v>404831.18</v>
      </c>
      <c r="E21" s="5">
        <v>237875</v>
      </c>
      <c r="F21" s="5">
        <v>421125</v>
      </c>
      <c r="G21" s="5">
        <v>442150</v>
      </c>
      <c r="H21" s="5">
        <v>2018090.8399999999</v>
      </c>
    </row>
    <row r="22" spans="1:8" x14ac:dyDescent="0.25">
      <c r="A22" s="1" t="s">
        <v>56</v>
      </c>
      <c r="B22" s="5">
        <v>189310.68</v>
      </c>
      <c r="C22" s="5">
        <v>189310.68</v>
      </c>
      <c r="D22" s="5"/>
      <c r="E22" s="5"/>
      <c r="F22" s="5">
        <v>183250</v>
      </c>
      <c r="G22" s="5">
        <v>384800</v>
      </c>
      <c r="H22" s="5">
        <v>946671.36</v>
      </c>
    </row>
    <row r="23" spans="1:8" x14ac:dyDescent="0.25">
      <c r="A23" s="1"/>
      <c r="B23" s="5">
        <v>1867644.5599999998</v>
      </c>
      <c r="C23" s="5">
        <v>1746309.0599999998</v>
      </c>
      <c r="D23" s="5">
        <v>1719249.5799999998</v>
      </c>
      <c r="E23" s="5">
        <v>1492687.5</v>
      </c>
      <c r="F23" s="5">
        <v>2045982.1</v>
      </c>
      <c r="G23" s="5">
        <v>2687750</v>
      </c>
      <c r="H23" s="5">
        <v>11559622.799999999</v>
      </c>
    </row>
    <row r="24" spans="1:8" x14ac:dyDescent="0.25">
      <c r="A24" t="s">
        <v>34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4810-B8AE-4368-845B-DD32B51FA304}">
  <dimension ref="A1:N47"/>
  <sheetViews>
    <sheetView zoomScaleNormal="100" workbookViewId="0">
      <selection activeCell="W16" sqref="W16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6" x14ac:dyDescent="0.25">
      <c r="A1" s="6" t="s">
        <v>286</v>
      </c>
      <c r="C1" s="2"/>
    </row>
    <row r="2" spans="1:6" ht="60" x14ac:dyDescent="0.25">
      <c r="A2" s="11" t="s">
        <v>15</v>
      </c>
      <c r="B2" s="11" t="s">
        <v>13</v>
      </c>
      <c r="C2" s="11" t="s">
        <v>271</v>
      </c>
      <c r="D2" s="11" t="s">
        <v>60</v>
      </c>
      <c r="E2" s="11" t="s">
        <v>12</v>
      </c>
      <c r="F2" s="11" t="s">
        <v>59</v>
      </c>
    </row>
    <row r="3" spans="1:6" x14ac:dyDescent="0.25">
      <c r="A3" s="200" t="s">
        <v>28</v>
      </c>
      <c r="B3" s="10">
        <v>2018</v>
      </c>
      <c r="C3" s="4">
        <v>2550274.7800000003</v>
      </c>
      <c r="D3" s="4">
        <v>22465790.4782</v>
      </c>
      <c r="E3" s="4">
        <v>25016065.258200001</v>
      </c>
      <c r="F3" s="9">
        <v>0.10194547998167086</v>
      </c>
    </row>
    <row r="4" spans="1:6" x14ac:dyDescent="0.25">
      <c r="A4" s="201"/>
      <c r="B4" s="10">
        <v>2019</v>
      </c>
      <c r="C4" s="4">
        <v>5508787.5</v>
      </c>
      <c r="D4" s="4">
        <v>17824018.158199999</v>
      </c>
      <c r="E4" s="4">
        <v>23332805.658199999</v>
      </c>
      <c r="F4" s="9">
        <v>0.23609623209046063</v>
      </c>
    </row>
    <row r="5" spans="1:6" x14ac:dyDescent="0.25">
      <c r="A5" s="201"/>
      <c r="B5" s="10">
        <v>2020</v>
      </c>
      <c r="C5" s="4">
        <v>10548116</v>
      </c>
      <c r="D5" s="4">
        <v>15153323.8882</v>
      </c>
      <c r="E5" s="4">
        <v>25701439.8882</v>
      </c>
      <c r="F5" s="9">
        <v>0.41040953525887214</v>
      </c>
    </row>
    <row r="6" spans="1:6" x14ac:dyDescent="0.25">
      <c r="A6" s="201"/>
      <c r="B6" s="10">
        <v>2021</v>
      </c>
      <c r="C6" s="4">
        <v>9311210</v>
      </c>
      <c r="D6" s="4">
        <v>17491338</v>
      </c>
      <c r="E6" s="4">
        <v>26802548</v>
      </c>
      <c r="F6" s="9">
        <v>0.34740018001273609</v>
      </c>
    </row>
    <row r="7" spans="1:6" x14ac:dyDescent="0.25">
      <c r="A7" s="201"/>
      <c r="B7" s="10">
        <v>2022</v>
      </c>
      <c r="C7" s="4">
        <v>6089798.5</v>
      </c>
      <c r="D7" s="4">
        <v>22796845</v>
      </c>
      <c r="E7" s="4">
        <v>28886643.5</v>
      </c>
      <c r="F7" s="9">
        <v>0.21081710306702819</v>
      </c>
    </row>
    <row r="8" spans="1:6" x14ac:dyDescent="0.25">
      <c r="A8" s="202"/>
      <c r="B8" s="10">
        <v>2023</v>
      </c>
      <c r="C8" s="4">
        <v>5375874</v>
      </c>
      <c r="D8" s="4">
        <v>27286692</v>
      </c>
      <c r="E8" s="4">
        <v>32662566</v>
      </c>
      <c r="F8" s="9">
        <v>0.16458823229013911</v>
      </c>
    </row>
    <row r="9" spans="1:6" x14ac:dyDescent="0.25">
      <c r="A9" s="200" t="s">
        <v>29</v>
      </c>
      <c r="B9" s="10">
        <v>2018</v>
      </c>
      <c r="C9" s="4">
        <v>491544</v>
      </c>
      <c r="D9" s="4">
        <v>7114212</v>
      </c>
      <c r="E9" s="4">
        <v>7605756</v>
      </c>
      <c r="F9" s="9">
        <v>6.4627894978487352E-2</v>
      </c>
    </row>
    <row r="10" spans="1:6" x14ac:dyDescent="0.25">
      <c r="A10" s="201"/>
      <c r="B10" s="10">
        <v>2019</v>
      </c>
      <c r="C10" s="4">
        <v>1337808</v>
      </c>
      <c r="D10" s="4">
        <v>6532672</v>
      </c>
      <c r="E10" s="4">
        <v>7870480</v>
      </c>
      <c r="F10" s="9">
        <v>0.1699779428954778</v>
      </c>
    </row>
    <row r="11" spans="1:6" x14ac:dyDescent="0.25">
      <c r="A11" s="201"/>
      <c r="B11" s="10">
        <v>2020</v>
      </c>
      <c r="C11" s="4">
        <v>3974168</v>
      </c>
      <c r="D11" s="4">
        <v>3965836</v>
      </c>
      <c r="E11" s="4">
        <v>7940004</v>
      </c>
      <c r="F11" s="9">
        <v>0.5005246848742142</v>
      </c>
    </row>
    <row r="12" spans="1:6" x14ac:dyDescent="0.25">
      <c r="A12" s="201"/>
      <c r="B12" s="10">
        <v>2021</v>
      </c>
      <c r="C12" s="4">
        <v>3375260</v>
      </c>
      <c r="D12" s="4">
        <v>4915310</v>
      </c>
      <c r="E12" s="4">
        <v>8290570</v>
      </c>
      <c r="F12" s="9">
        <v>0.40712037893655079</v>
      </c>
    </row>
    <row r="13" spans="1:6" x14ac:dyDescent="0.25">
      <c r="A13" s="201"/>
      <c r="B13" s="10">
        <v>2022</v>
      </c>
      <c r="C13" s="4">
        <v>1541175</v>
      </c>
      <c r="D13" s="4">
        <v>7548135</v>
      </c>
      <c r="E13" s="4">
        <v>9089310</v>
      </c>
      <c r="F13" s="9">
        <v>0.16955907544137014</v>
      </c>
    </row>
    <row r="14" spans="1:6" x14ac:dyDescent="0.25">
      <c r="A14" s="202"/>
      <c r="B14" s="10">
        <v>2023</v>
      </c>
      <c r="C14" s="4">
        <v>2368120</v>
      </c>
      <c r="D14" s="4">
        <v>8792600</v>
      </c>
      <c r="E14" s="4">
        <v>11160720</v>
      </c>
      <c r="F14" s="9">
        <v>0.21218344336207701</v>
      </c>
    </row>
    <row r="15" spans="1:6" x14ac:dyDescent="0.25">
      <c r="A15" s="200" t="s">
        <v>30</v>
      </c>
      <c r="B15" s="10">
        <v>2018</v>
      </c>
      <c r="C15" s="4">
        <v>325630</v>
      </c>
      <c r="D15" s="4">
        <v>1603866</v>
      </c>
      <c r="E15" s="4">
        <v>1929496</v>
      </c>
      <c r="F15" s="9">
        <v>0.16876427834004321</v>
      </c>
    </row>
    <row r="16" spans="1:6" x14ac:dyDescent="0.25">
      <c r="A16" s="201"/>
      <c r="B16" s="10">
        <v>2019</v>
      </c>
      <c r="C16" s="4">
        <v>363125</v>
      </c>
      <c r="D16" s="4">
        <v>1577249</v>
      </c>
      <c r="E16" s="4">
        <v>1940374</v>
      </c>
      <c r="F16" s="9">
        <v>0.1871417572076311</v>
      </c>
    </row>
    <row r="17" spans="1:6" x14ac:dyDescent="0.25">
      <c r="A17" s="201"/>
      <c r="B17" s="10">
        <v>2020</v>
      </c>
      <c r="C17" s="4">
        <v>237440</v>
      </c>
      <c r="D17" s="4">
        <v>1434713</v>
      </c>
      <c r="E17" s="4">
        <v>1672153</v>
      </c>
      <c r="F17" s="9">
        <v>0.14199657567220225</v>
      </c>
    </row>
    <row r="18" spans="1:6" x14ac:dyDescent="0.25">
      <c r="A18" s="201"/>
      <c r="B18" s="10">
        <v>2021</v>
      </c>
      <c r="C18" s="4">
        <v>761375</v>
      </c>
      <c r="D18" s="4">
        <v>1125640</v>
      </c>
      <c r="E18" s="4">
        <v>1887015</v>
      </c>
      <c r="F18" s="9">
        <v>0.4034811593972491</v>
      </c>
    </row>
    <row r="19" spans="1:6" x14ac:dyDescent="0.25">
      <c r="A19" s="201"/>
      <c r="B19" s="10">
        <v>2022</v>
      </c>
      <c r="C19" s="4">
        <v>570437</v>
      </c>
      <c r="D19" s="4">
        <v>1652830</v>
      </c>
      <c r="E19" s="4">
        <v>2223267</v>
      </c>
      <c r="F19" s="9">
        <v>0.25657602078382846</v>
      </c>
    </row>
    <row r="20" spans="1:6" x14ac:dyDescent="0.25">
      <c r="A20" s="202"/>
      <c r="B20" s="10">
        <v>2023</v>
      </c>
      <c r="C20" s="4">
        <v>298824</v>
      </c>
      <c r="D20" s="4">
        <v>1713750</v>
      </c>
      <c r="E20" s="4">
        <v>2012574</v>
      </c>
      <c r="F20" s="9">
        <v>0.14847851557259509</v>
      </c>
    </row>
    <row r="21" spans="1:6" x14ac:dyDescent="0.25">
      <c r="A21" s="200" t="s">
        <v>31</v>
      </c>
      <c r="B21" s="10">
        <v>2018</v>
      </c>
      <c r="C21" s="4">
        <v>212495</v>
      </c>
      <c r="D21" s="4">
        <v>2323542</v>
      </c>
      <c r="E21" s="4">
        <v>2536037</v>
      </c>
      <c r="F21" s="9">
        <v>8.3790181294673541E-2</v>
      </c>
    </row>
    <row r="22" spans="1:6" x14ac:dyDescent="0.25">
      <c r="A22" s="201"/>
      <c r="B22" s="10">
        <v>2019</v>
      </c>
      <c r="C22" s="4">
        <v>505050</v>
      </c>
      <c r="D22" s="4">
        <v>1753629</v>
      </c>
      <c r="E22" s="4">
        <v>2258679</v>
      </c>
      <c r="F22" s="9">
        <v>0.22360415092184413</v>
      </c>
    </row>
    <row r="23" spans="1:6" x14ac:dyDescent="0.25">
      <c r="A23" s="201"/>
      <c r="B23" s="10">
        <v>2020</v>
      </c>
      <c r="C23" s="4">
        <v>1278340</v>
      </c>
      <c r="D23" s="4">
        <v>1442120</v>
      </c>
      <c r="E23" s="4">
        <v>2720460</v>
      </c>
      <c r="F23" s="9">
        <v>0.46989847305235144</v>
      </c>
    </row>
    <row r="24" spans="1:6" x14ac:dyDescent="0.25">
      <c r="A24" s="201"/>
      <c r="B24" s="10">
        <v>2021</v>
      </c>
      <c r="C24" s="4">
        <v>1479500</v>
      </c>
      <c r="D24" s="4">
        <v>1956950</v>
      </c>
      <c r="E24" s="4">
        <v>3436450</v>
      </c>
      <c r="F24" s="9">
        <v>0.43053150780602073</v>
      </c>
    </row>
    <row r="25" spans="1:6" x14ac:dyDescent="0.25">
      <c r="A25" s="201"/>
      <c r="B25" s="10">
        <v>2022</v>
      </c>
      <c r="C25" s="4">
        <v>1135625</v>
      </c>
      <c r="D25" s="4">
        <v>2486990</v>
      </c>
      <c r="E25" s="4">
        <v>3622615</v>
      </c>
      <c r="F25" s="9">
        <v>0.31348211167899431</v>
      </c>
    </row>
    <row r="26" spans="1:6" x14ac:dyDescent="0.25">
      <c r="A26" s="202"/>
      <c r="B26" s="10">
        <v>2023</v>
      </c>
      <c r="C26" s="4">
        <v>630284</v>
      </c>
      <c r="D26" s="4">
        <v>3621100</v>
      </c>
      <c r="E26" s="4">
        <v>4251384</v>
      </c>
      <c r="F26" s="9">
        <v>0.14825383922035743</v>
      </c>
    </row>
    <row r="27" spans="1:6" x14ac:dyDescent="0.25">
      <c r="A27" s="200" t="s">
        <v>32</v>
      </c>
      <c r="B27" s="10">
        <v>2018</v>
      </c>
      <c r="C27" s="4">
        <v>281250</v>
      </c>
      <c r="D27" s="4">
        <v>2088319</v>
      </c>
      <c r="E27" s="4">
        <v>2369569</v>
      </c>
      <c r="F27" s="9">
        <v>0.11869247107807369</v>
      </c>
    </row>
    <row r="28" spans="1:6" x14ac:dyDescent="0.25">
      <c r="A28" s="201"/>
      <c r="B28" s="10">
        <v>2019</v>
      </c>
      <c r="C28" s="4">
        <v>505313</v>
      </c>
      <c r="D28" s="4">
        <v>2220792</v>
      </c>
      <c r="E28" s="4">
        <v>2726105</v>
      </c>
      <c r="F28" s="9">
        <v>0.18536079864862137</v>
      </c>
    </row>
    <row r="29" spans="1:6" x14ac:dyDescent="0.25">
      <c r="A29" s="201"/>
      <c r="B29" s="10">
        <v>2020</v>
      </c>
      <c r="C29" s="4">
        <v>1592145</v>
      </c>
      <c r="D29" s="4">
        <v>1273242</v>
      </c>
      <c r="E29" s="4">
        <v>2865387</v>
      </c>
      <c r="F29" s="9">
        <v>0.55564745704506935</v>
      </c>
    </row>
    <row r="30" spans="1:6" x14ac:dyDescent="0.25">
      <c r="A30" s="201"/>
      <c r="B30" s="10">
        <v>2021</v>
      </c>
      <c r="C30" s="4">
        <v>712735</v>
      </c>
      <c r="D30" s="4">
        <v>2420127</v>
      </c>
      <c r="E30" s="4">
        <v>3132862</v>
      </c>
      <c r="F30" s="9">
        <v>0.22750283925688397</v>
      </c>
    </row>
    <row r="31" spans="1:6" x14ac:dyDescent="0.25">
      <c r="A31" s="201"/>
      <c r="B31" s="10">
        <v>2022</v>
      </c>
      <c r="C31" s="4">
        <v>466875</v>
      </c>
      <c r="D31" s="4">
        <v>2651615</v>
      </c>
      <c r="E31" s="4">
        <v>3118490</v>
      </c>
      <c r="F31" s="9">
        <v>0.14971187978797432</v>
      </c>
    </row>
    <row r="32" spans="1:6" x14ac:dyDescent="0.25">
      <c r="A32" s="202"/>
      <c r="B32" s="10">
        <v>2023</v>
      </c>
      <c r="C32" s="4">
        <v>599200</v>
      </c>
      <c r="D32" s="4">
        <v>2789750</v>
      </c>
      <c r="E32" s="4">
        <v>3388950</v>
      </c>
      <c r="F32" s="9">
        <v>0.17680992637837678</v>
      </c>
    </row>
    <row r="33" spans="1:14" x14ac:dyDescent="0.25">
      <c r="A33" s="203" t="s">
        <v>61</v>
      </c>
      <c r="B33" s="10">
        <v>2018</v>
      </c>
      <c r="C33" s="4">
        <v>131250</v>
      </c>
      <c r="D33" s="4">
        <v>1736395</v>
      </c>
      <c r="E33" s="4">
        <v>1867645</v>
      </c>
      <c r="F33" s="9">
        <v>7.0275668020421442E-2</v>
      </c>
    </row>
    <row r="34" spans="1:14" x14ac:dyDescent="0.25">
      <c r="A34" s="204"/>
      <c r="B34" s="10">
        <v>2019</v>
      </c>
      <c r="C34" s="4">
        <v>222975</v>
      </c>
      <c r="D34" s="4">
        <v>1523334</v>
      </c>
      <c r="E34" s="4">
        <v>1746309</v>
      </c>
      <c r="F34" s="9">
        <v>0.127683588643247</v>
      </c>
    </row>
    <row r="35" spans="1:14" x14ac:dyDescent="0.25">
      <c r="A35" s="204"/>
      <c r="B35" s="10">
        <v>2020</v>
      </c>
      <c r="C35" s="4">
        <v>917090</v>
      </c>
      <c r="D35" s="4">
        <v>802160</v>
      </c>
      <c r="E35" s="4">
        <v>1719250</v>
      </c>
      <c r="F35" s="9">
        <v>0.53342445833939223</v>
      </c>
    </row>
    <row r="36" spans="1:14" x14ac:dyDescent="0.25">
      <c r="A36" s="204"/>
      <c r="B36" s="10">
        <v>2021</v>
      </c>
      <c r="C36" s="4">
        <v>270438</v>
      </c>
      <c r="D36" s="4">
        <v>1222250</v>
      </c>
      <c r="E36" s="4">
        <v>1492688</v>
      </c>
      <c r="F36" s="9">
        <v>0.1811751685549827</v>
      </c>
    </row>
    <row r="37" spans="1:14" x14ac:dyDescent="0.25">
      <c r="A37" s="204"/>
      <c r="B37" s="10">
        <v>2022</v>
      </c>
      <c r="C37" s="4">
        <v>580430</v>
      </c>
      <c r="D37" s="4">
        <v>1465552</v>
      </c>
      <c r="E37" s="4">
        <v>2045982</v>
      </c>
      <c r="F37" s="9">
        <v>0.2836926229067509</v>
      </c>
    </row>
    <row r="38" spans="1:14" x14ac:dyDescent="0.25">
      <c r="A38" s="205"/>
      <c r="B38" s="10">
        <v>2023</v>
      </c>
      <c r="C38" s="4">
        <v>959750</v>
      </c>
      <c r="D38" s="4">
        <v>1728000</v>
      </c>
      <c r="E38" s="4">
        <v>2687750</v>
      </c>
      <c r="F38" s="9">
        <v>0.35708306204074042</v>
      </c>
    </row>
    <row r="39" spans="1:14" x14ac:dyDescent="0.25">
      <c r="A39" s="25"/>
      <c r="B39" s="25"/>
      <c r="C39" s="2"/>
      <c r="D39" s="2"/>
      <c r="E39" s="2"/>
      <c r="F39" s="42"/>
      <c r="G39" s="42"/>
      <c r="H39" s="42"/>
      <c r="I39" s="2"/>
      <c r="J39" s="2"/>
      <c r="K39" s="2"/>
      <c r="L39" s="2"/>
      <c r="M39" s="2"/>
      <c r="N39" s="2"/>
    </row>
    <row r="40" spans="1:14" x14ac:dyDescent="0.25">
      <c r="A40" s="25"/>
      <c r="B40" s="25"/>
      <c r="C40" s="2"/>
      <c r="D40" s="2"/>
      <c r="E40" s="2"/>
      <c r="F40" s="42"/>
      <c r="G40" s="42"/>
      <c r="H40" s="42"/>
      <c r="I40" s="2"/>
      <c r="J40" s="2"/>
      <c r="K40" s="2"/>
      <c r="L40" s="2"/>
      <c r="M40" s="2"/>
      <c r="N40" s="2"/>
    </row>
    <row r="41" spans="1:14" x14ac:dyDescent="0.25">
      <c r="A41" s="25"/>
      <c r="B41" s="25"/>
      <c r="C41" s="2"/>
      <c r="D41" s="2"/>
      <c r="E41" s="2"/>
      <c r="F41" s="42"/>
      <c r="G41" s="42"/>
      <c r="H41" s="42"/>
      <c r="I41" s="2"/>
      <c r="J41" s="2"/>
      <c r="K41" s="2"/>
      <c r="L41" s="2"/>
      <c r="M41" s="2"/>
      <c r="N41" s="2"/>
    </row>
    <row r="42" spans="1:14" x14ac:dyDescent="0.25">
      <c r="A42" s="25"/>
      <c r="B42" s="25"/>
      <c r="C42" s="2"/>
      <c r="D42" s="2"/>
      <c r="E42" s="2"/>
      <c r="F42" s="42"/>
      <c r="G42" s="42"/>
      <c r="H42" s="42"/>
      <c r="I42" s="2"/>
      <c r="J42" s="2"/>
      <c r="K42" s="2"/>
      <c r="L42" s="2"/>
      <c r="M42" s="2"/>
      <c r="N42" s="2"/>
    </row>
    <row r="43" spans="1:14" x14ac:dyDescent="0.25">
      <c r="C43" s="2"/>
      <c r="D43" s="2"/>
      <c r="E43" s="2"/>
      <c r="F43" s="42"/>
      <c r="G43" s="42"/>
      <c r="H43" s="42"/>
      <c r="I43" s="2"/>
      <c r="J43" s="2"/>
      <c r="K43" s="2"/>
      <c r="L43" s="2"/>
      <c r="M43" s="2"/>
      <c r="N43" s="2"/>
    </row>
    <row r="44" spans="1:14" x14ac:dyDescent="0.25">
      <c r="C44" s="2"/>
      <c r="D44" s="2"/>
      <c r="E44" s="2"/>
      <c r="F44" s="2"/>
      <c r="G44" s="42"/>
      <c r="H44" s="42"/>
      <c r="I44" s="2"/>
      <c r="J44" s="2"/>
      <c r="K44" s="2"/>
      <c r="L44" s="2"/>
      <c r="M44" s="2"/>
      <c r="N44" s="2"/>
    </row>
    <row r="45" spans="1:14" x14ac:dyDescent="0.25">
      <c r="F45" s="2"/>
      <c r="H45" s="2"/>
      <c r="I45" s="2"/>
      <c r="J45" s="2"/>
      <c r="K45" s="2"/>
      <c r="L45" s="2"/>
      <c r="M45" s="2"/>
      <c r="N45" s="2"/>
    </row>
    <row r="46" spans="1:14" x14ac:dyDescent="0.25">
      <c r="F46" s="2"/>
      <c r="H46" s="2"/>
      <c r="I46" s="2"/>
      <c r="J46" s="2"/>
      <c r="K46" s="2"/>
      <c r="L46" s="2"/>
      <c r="M46" s="2"/>
      <c r="N46" s="2"/>
    </row>
    <row r="47" spans="1:14" x14ac:dyDescent="0.25">
      <c r="H47" s="2"/>
      <c r="I47" s="2"/>
      <c r="J47" s="2"/>
      <c r="K47" s="2"/>
      <c r="L47" s="2"/>
      <c r="M47" s="2"/>
      <c r="N47" s="2"/>
    </row>
  </sheetData>
  <mergeCells count="6">
    <mergeCell ref="A21:A26"/>
    <mergeCell ref="A27:A32"/>
    <mergeCell ref="A33:A38"/>
    <mergeCell ref="A3:A8"/>
    <mergeCell ref="A9:A14"/>
    <mergeCell ref="A15:A2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6AAB-9446-4F56-927A-9379F34A11A6}">
  <dimension ref="A1:H18"/>
  <sheetViews>
    <sheetView zoomScaleNormal="100" workbookViewId="0">
      <selection activeCell="F20" sqref="F20"/>
    </sheetView>
  </sheetViews>
  <sheetFormatPr defaultRowHeight="15" x14ac:dyDescent="0.25"/>
  <cols>
    <col min="1" max="1" width="12.7109375" customWidth="1"/>
    <col min="2" max="2" width="11.28515625" customWidth="1"/>
    <col min="3" max="7" width="10.42578125" customWidth="1"/>
    <col min="8" max="9" width="12.140625" customWidth="1"/>
    <col min="11" max="11" width="13.140625" customWidth="1"/>
    <col min="12" max="12" width="10.5703125" bestFit="1" customWidth="1"/>
    <col min="13" max="13" width="10.5703125" customWidth="1"/>
    <col min="22" max="26" width="9.7109375" customWidth="1"/>
    <col min="34" max="34" width="12.28515625" customWidth="1"/>
  </cols>
  <sheetData>
    <row r="1" spans="1:8" x14ac:dyDescent="0.25">
      <c r="A1" s="6" t="s">
        <v>78</v>
      </c>
    </row>
    <row r="2" spans="1:8" x14ac:dyDescent="0.25">
      <c r="A2" s="11" t="s">
        <v>13</v>
      </c>
      <c r="B2" s="1" t="s">
        <v>10</v>
      </c>
      <c r="C2" s="1" t="s">
        <v>9</v>
      </c>
      <c r="D2" s="1" t="s">
        <v>8</v>
      </c>
      <c r="E2" s="1" t="s">
        <v>27</v>
      </c>
      <c r="F2" s="1" t="s">
        <v>57</v>
      </c>
      <c r="G2" s="1" t="s">
        <v>58</v>
      </c>
      <c r="H2" s="1" t="s">
        <v>12</v>
      </c>
    </row>
    <row r="3" spans="1:8" x14ac:dyDescent="0.25">
      <c r="A3" s="10">
        <v>2018</v>
      </c>
      <c r="B3" s="1">
        <v>14</v>
      </c>
      <c r="C3" s="1">
        <v>16</v>
      </c>
      <c r="D3" s="1">
        <v>19</v>
      </c>
      <c r="E3" s="1">
        <v>140</v>
      </c>
      <c r="F3" s="1">
        <v>97</v>
      </c>
      <c r="G3" s="26">
        <v>66</v>
      </c>
      <c r="H3" s="1">
        <v>352</v>
      </c>
    </row>
    <row r="4" spans="1:8" x14ac:dyDescent="0.25">
      <c r="A4" s="10">
        <v>2019</v>
      </c>
      <c r="B4" s="1">
        <v>52</v>
      </c>
      <c r="C4" s="1">
        <v>40</v>
      </c>
      <c r="D4" s="1">
        <v>23</v>
      </c>
      <c r="E4" s="1">
        <v>109</v>
      </c>
      <c r="F4" s="1">
        <v>78</v>
      </c>
      <c r="G4" s="26">
        <v>47</v>
      </c>
      <c r="H4" s="1">
        <v>349</v>
      </c>
    </row>
    <row r="5" spans="1:8" x14ac:dyDescent="0.25">
      <c r="A5" s="10">
        <v>2020</v>
      </c>
      <c r="B5" s="1">
        <v>122</v>
      </c>
      <c r="C5" s="1">
        <v>63</v>
      </c>
      <c r="D5" s="1">
        <v>42</v>
      </c>
      <c r="E5" s="1">
        <v>34</v>
      </c>
      <c r="F5" s="1">
        <v>49</v>
      </c>
      <c r="G5" s="26">
        <v>34</v>
      </c>
      <c r="H5" s="1">
        <v>344</v>
      </c>
    </row>
    <row r="6" spans="1:8" x14ac:dyDescent="0.25">
      <c r="A6" s="10">
        <v>2021</v>
      </c>
      <c r="B6" s="1">
        <v>167</v>
      </c>
      <c r="C6" s="1">
        <v>74</v>
      </c>
      <c r="D6" s="1">
        <v>38</v>
      </c>
      <c r="E6" s="1"/>
      <c r="F6" s="1"/>
      <c r="G6" s="26">
        <v>8</v>
      </c>
      <c r="H6" s="1">
        <v>287</v>
      </c>
    </row>
    <row r="7" spans="1:8" x14ac:dyDescent="0.25">
      <c r="A7" s="10">
        <v>2022</v>
      </c>
      <c r="B7" s="1">
        <v>193</v>
      </c>
      <c r="C7" s="1">
        <v>72</v>
      </c>
      <c r="D7" s="1">
        <v>34</v>
      </c>
      <c r="E7" s="1"/>
      <c r="F7" s="1"/>
      <c r="G7" s="26">
        <v>1</v>
      </c>
      <c r="H7" s="1">
        <v>300</v>
      </c>
    </row>
    <row r="8" spans="1:8" x14ac:dyDescent="0.25">
      <c r="A8" s="10">
        <v>2023</v>
      </c>
      <c r="B8" s="1">
        <v>216</v>
      </c>
      <c r="C8" s="1">
        <v>66</v>
      </c>
      <c r="D8" s="1">
        <v>30</v>
      </c>
      <c r="E8" s="1"/>
      <c r="F8" s="1"/>
      <c r="G8" s="26"/>
      <c r="H8" s="1">
        <v>312</v>
      </c>
    </row>
    <row r="11" spans="1:8" x14ac:dyDescent="0.25">
      <c r="H11" s="3"/>
    </row>
    <row r="15" spans="1:8" x14ac:dyDescent="0.25">
      <c r="B15" s="7"/>
    </row>
    <row r="16" spans="1:8" x14ac:dyDescent="0.25">
      <c r="A16" s="6"/>
    </row>
    <row r="18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36</vt:i4>
      </vt:variant>
    </vt:vector>
  </HeadingPairs>
  <TitlesOfParts>
    <vt:vector size="36" baseType="lpstr">
      <vt:lpstr>Joonis 1</vt:lpstr>
      <vt:lpstr>Joonis 2</vt:lpstr>
      <vt:lpstr>Joonis 3</vt:lpstr>
      <vt:lpstr>Joonis 4 ja 6</vt:lpstr>
      <vt:lpstr>Joonis 5</vt:lpstr>
      <vt:lpstr>Joonis 7</vt:lpstr>
      <vt:lpstr>Joonis 8</vt:lpstr>
      <vt:lpstr>Joonis 9</vt:lpstr>
      <vt:lpstr>Joonis 10</vt:lpstr>
      <vt:lpstr>Joonis 11</vt:lpstr>
      <vt:lpstr>Joonis 12</vt:lpstr>
      <vt:lpstr>Joonis 13</vt:lpstr>
      <vt:lpstr>Joonis 14</vt:lpstr>
      <vt:lpstr>Joonis 15</vt:lpstr>
      <vt:lpstr>Joonis 16</vt:lpstr>
      <vt:lpstr>Joonis 17</vt:lpstr>
      <vt:lpstr>Joonis 18</vt:lpstr>
      <vt:lpstr>Joonis 19 ja 20</vt:lpstr>
      <vt:lpstr>Joonis 21</vt:lpstr>
      <vt:lpstr>Joonis 22</vt:lpstr>
      <vt:lpstr>Joonis 23</vt:lpstr>
      <vt:lpstr>Joonis 24</vt:lpstr>
      <vt:lpstr>Joonis 25 ja 26</vt:lpstr>
      <vt:lpstr>Joonis 27</vt:lpstr>
      <vt:lpstr>Joonis 28 ja 29</vt:lpstr>
      <vt:lpstr>Joonis 30</vt:lpstr>
      <vt:lpstr>Joonis 31</vt:lpstr>
      <vt:lpstr>Tabel 1</vt:lpstr>
      <vt:lpstr>Tabel 2</vt:lpstr>
      <vt:lpstr>Tabel 3</vt:lpstr>
      <vt:lpstr>Tabel 4</vt:lpstr>
      <vt:lpstr>Tabel 5</vt:lpstr>
      <vt:lpstr>Lisa 2.1</vt:lpstr>
      <vt:lpstr>Lisa 2.2</vt:lpstr>
      <vt:lpstr>Lisa 2.3</vt:lpstr>
      <vt:lpstr>Lisa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Post</dc:creator>
  <cp:lastModifiedBy>Maarja Sillaste</cp:lastModifiedBy>
  <dcterms:created xsi:type="dcterms:W3CDTF">2022-07-06T08:30:53Z</dcterms:created>
  <dcterms:modified xsi:type="dcterms:W3CDTF">2023-06-19T12:07:10Z</dcterms:modified>
</cp:coreProperties>
</file>