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AO\PUT2024\Taotlusvooru kokkuvõte\"/>
    </mc:Choice>
  </mc:AlternateContent>
  <xr:revisionPtr revIDLastSave="0" documentId="13_ncr:1_{063564D1-42EE-48B3-87F7-5E8D3DFF50FF}" xr6:coauthVersionLast="47" xr6:coauthVersionMax="47" xr10:uidLastSave="{00000000-0000-0000-0000-000000000000}"/>
  <bookViews>
    <workbookView xWindow="-120" yWindow="-120" windowWidth="29040" windowHeight="17640" activeTab="8" xr2:uid="{5943DED4-DFF4-40DA-83EC-3CA817B90E54}"/>
  </bookViews>
  <sheets>
    <sheet name="Tabel 1, joonis 1" sheetId="1" r:id="rId1"/>
    <sheet name="Tabel 2" sheetId="2" r:id="rId2"/>
    <sheet name="Tabel 3" sheetId="3" r:id="rId3"/>
    <sheet name="Tabel 4, joonis 2" sheetId="4" r:id="rId4"/>
    <sheet name="Tabel 5" sheetId="5" r:id="rId5"/>
    <sheet name="Joonis 4, tabel 6" sheetId="6" r:id="rId6"/>
    <sheet name="Tabel 7" sheetId="7" r:id="rId7"/>
    <sheet name="Tabel 8" sheetId="8" r:id="rId8"/>
    <sheet name="Tabel 9, joonis 5" sheetId="9" r:id="rId9"/>
    <sheet name="Joonis 6" sheetId="10" r:id="rId10"/>
    <sheet name="Tabel 10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C9" i="2"/>
  <c r="J20" i="9" l="1"/>
  <c r="I20" i="9"/>
  <c r="J19" i="9"/>
  <c r="I19" i="9"/>
  <c r="J19" i="7" l="1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D9" i="2"/>
  <c r="B9" i="2"/>
  <c r="E8" i="2"/>
  <c r="E6" i="1"/>
  <c r="D6" i="1"/>
  <c r="C6" i="1"/>
  <c r="B6" i="1"/>
</calcChain>
</file>

<file path=xl/sharedStrings.xml><?xml version="1.0" encoding="utf-8"?>
<sst xmlns="http://schemas.openxmlformats.org/spreadsheetml/2006/main" count="257" uniqueCount="96">
  <si>
    <t>Järeldoktorigrant</t>
  </si>
  <si>
    <t>Stardigrant</t>
  </si>
  <si>
    <t>Rühmagrant</t>
  </si>
  <si>
    <t>Kokku</t>
  </si>
  <si>
    <t>Taotluste arv</t>
  </si>
  <si>
    <t>Grantide arv</t>
  </si>
  <si>
    <t>Edukuse määr taotluste arvust</t>
  </si>
  <si>
    <t>Taotletud summa</t>
  </si>
  <si>
    <t>Grantide summa</t>
  </si>
  <si>
    <t>*Kõigi taotluste puhul on arvestatud 2024. a summat</t>
  </si>
  <si>
    <r>
      <rPr>
        <b/>
        <sz val="11"/>
        <color theme="1"/>
        <rFont val="Calibri Light"/>
        <family val="2"/>
        <charset val="186"/>
        <scheme val="major"/>
      </rPr>
      <t>Tabel 1.</t>
    </r>
    <r>
      <rPr>
        <sz val="11"/>
        <color theme="1"/>
        <rFont val="Calibri Light"/>
        <family val="2"/>
        <charset val="186"/>
        <scheme val="major"/>
      </rPr>
      <t xml:space="preserve"> Menetletud taotluste ja grantide arv, summad ning edukus granditüüpide lõikes</t>
    </r>
  </si>
  <si>
    <t>PUTJD – järeldoktorigrant, PSG – stardigrant, PRG - rühmagrant</t>
  </si>
  <si>
    <r>
      <rPr>
        <b/>
        <sz val="11"/>
        <color theme="1"/>
        <rFont val="Calibri Light"/>
        <family val="2"/>
        <charset val="186"/>
        <scheme val="major"/>
      </rPr>
      <t>Joonis 1.</t>
    </r>
    <r>
      <rPr>
        <sz val="11"/>
        <color theme="1"/>
        <rFont val="Calibri Light"/>
        <family val="2"/>
        <charset val="186"/>
        <scheme val="major"/>
      </rPr>
      <t xml:space="preserve"> Taotluste ja grantide arvu ning taotletava ja grantide summa (mln EUR) jaotus granditüüpide lõikes</t>
    </r>
  </si>
  <si>
    <r>
      <rPr>
        <b/>
        <sz val="11"/>
        <color theme="1"/>
        <rFont val="Calibri Light"/>
        <family val="2"/>
        <charset val="186"/>
        <scheme val="major"/>
      </rPr>
      <t>Tabel 2.</t>
    </r>
    <r>
      <rPr>
        <sz val="11"/>
        <color theme="1"/>
        <rFont val="Calibri Light"/>
        <family val="2"/>
        <charset val="186"/>
        <scheme val="major"/>
      </rPr>
      <t xml:space="preserve"> Taotluste ja grantide arvu jagunemine alus- ja rakendusuuringuteks</t>
    </r>
  </si>
  <si>
    <t>Alusuuring</t>
  </si>
  <si>
    <t>Rakendusuuring</t>
  </si>
  <si>
    <t>Granditüüp</t>
  </si>
  <si>
    <t>Osakaal</t>
  </si>
  <si>
    <r>
      <rPr>
        <b/>
        <sz val="11"/>
        <color theme="1"/>
        <rFont val="Calibri Light"/>
        <family val="2"/>
        <charset val="186"/>
        <scheme val="major"/>
      </rPr>
      <t>Tabel 3.</t>
    </r>
    <r>
      <rPr>
        <sz val="11"/>
        <color theme="1"/>
        <rFont val="Calibri Light"/>
        <family val="2"/>
        <charset val="186"/>
        <scheme val="major"/>
      </rPr>
      <t xml:space="preserve"> Taotluste ja grantide arvu jagunemine fikseeritud grandimahu gruppide lõikes</t>
    </r>
  </si>
  <si>
    <t>Eelarvegrupp</t>
  </si>
  <si>
    <t>Maksimaalne võimalik summa (EUR)</t>
  </si>
  <si>
    <t>Stardigrant I</t>
  </si>
  <si>
    <t>Stardigrant II</t>
  </si>
  <si>
    <t>Stardigrant III</t>
  </si>
  <si>
    <t>Stardigrant IV</t>
  </si>
  <si>
    <t>Rühmagrant I</t>
  </si>
  <si>
    <t>Rühmagrant II</t>
  </si>
  <si>
    <t>Rühmagrant III</t>
  </si>
  <si>
    <t>Rühmagrant IV</t>
  </si>
  <si>
    <r>
      <rPr>
        <b/>
        <sz val="11"/>
        <color theme="1"/>
        <rFont val="Calibri Light"/>
        <family val="2"/>
        <charset val="186"/>
        <scheme val="major"/>
      </rPr>
      <t>Tabel 4.</t>
    </r>
    <r>
      <rPr>
        <sz val="11"/>
        <color theme="1"/>
        <rFont val="Calibri Light"/>
        <family val="2"/>
        <charset val="186"/>
        <scheme val="major"/>
      </rPr>
      <t xml:space="preserve"> Taotluste ja grantide arv rahastusvaldkondade lõikes</t>
    </r>
  </si>
  <si>
    <t>Valdkond</t>
  </si>
  <si>
    <t>Tehnika ja tehnoloogia (TE)</t>
  </si>
  <si>
    <t>Arsti- ja terviseteadused (AR)</t>
  </si>
  <si>
    <t>Põllumajandusteadused ja veterinaaria (PÕ)</t>
  </si>
  <si>
    <t>Sotsiaalteadused (SO)</t>
  </si>
  <si>
    <t>Humanitaarteadused ja kunstid (HU)</t>
  </si>
  <si>
    <t>*NB! LO1 – täppisteadused, LO2 – bio- ja keskkonnateadused, TE – tehnika ja tehnoloogia, AR – arsti- ja terviseteadused, PÕ – põllumajandusteadused ja veterinaaria, SO – sotsiaalteadused, HU – humanitaarteadused ja kunstid</t>
  </si>
  <si>
    <r>
      <rPr>
        <b/>
        <sz val="11"/>
        <color theme="1"/>
        <rFont val="Calibri Light"/>
        <family val="2"/>
        <charset val="186"/>
        <scheme val="major"/>
      </rPr>
      <t>Joonis 2.</t>
    </r>
    <r>
      <rPr>
        <sz val="11"/>
        <color theme="1"/>
        <rFont val="Calibri Light"/>
        <family val="2"/>
        <charset val="186"/>
        <scheme val="major"/>
      </rPr>
      <t xml:space="preserve"> Grantide arv valdkondade lõikes</t>
    </r>
  </si>
  <si>
    <r>
      <rPr>
        <b/>
        <sz val="11"/>
        <color theme="1"/>
        <rFont val="Calibri Light"/>
        <family val="2"/>
        <charset val="186"/>
        <scheme val="major"/>
      </rPr>
      <t>Tabel 5.</t>
    </r>
    <r>
      <rPr>
        <sz val="11"/>
        <color theme="1"/>
        <rFont val="Calibri Light"/>
        <family val="2"/>
        <charset val="186"/>
        <scheme val="major"/>
      </rPr>
      <t xml:space="preserve"> Edukuse määr (eraldatud grantide arvu osakaal taotluste arvust) (%) valdkondade lõikes*</t>
    </r>
  </si>
  <si>
    <t>LO1</t>
  </si>
  <si>
    <t>LO2</t>
  </si>
  <si>
    <t>TE</t>
  </si>
  <si>
    <t>AR</t>
  </si>
  <si>
    <t>PÕ</t>
  </si>
  <si>
    <t>SO</t>
  </si>
  <si>
    <t>HU</t>
  </si>
  <si>
    <t>Valdkonnad KOKKU</t>
  </si>
  <si>
    <t>Granditüübid kokku</t>
  </si>
  <si>
    <t>*Taotluste ja grantide arvud on väikesed, seetõttu peab edukuse määra juurde alati vaatama ka taotluste ja grantide arvu (tabel 4).</t>
  </si>
  <si>
    <r>
      <rPr>
        <b/>
        <sz val="11"/>
        <color theme="1"/>
        <rFont val="Calibri Light"/>
        <family val="2"/>
        <charset val="186"/>
        <scheme val="major"/>
      </rPr>
      <t>Joonis 4.</t>
    </r>
    <r>
      <rPr>
        <sz val="11"/>
        <color theme="1"/>
        <rFont val="Calibri Light"/>
        <family val="2"/>
        <charset val="186"/>
        <scheme val="major"/>
      </rPr>
      <t xml:space="preserve"> Grantideks eraldatud summa valdkondade lõikes</t>
    </r>
  </si>
  <si>
    <r>
      <rPr>
        <b/>
        <sz val="11"/>
        <color theme="1"/>
        <rFont val="Calibri Light"/>
        <family val="2"/>
        <charset val="186"/>
        <scheme val="major"/>
      </rPr>
      <t>Tabel 6.</t>
    </r>
    <r>
      <rPr>
        <sz val="11"/>
        <color theme="1"/>
        <rFont val="Calibri Light"/>
        <family val="2"/>
        <charset val="186"/>
        <scheme val="major"/>
      </rPr>
      <t xml:space="preserve"> Taotletud ja grantideks eraldatud summad rahastusvaldkondade lõikes</t>
    </r>
  </si>
  <si>
    <t>Grantideks eraldatud summa</t>
  </si>
  <si>
    <r>
      <rPr>
        <b/>
        <sz val="11"/>
        <color theme="1"/>
        <rFont val="Calibri Light"/>
        <family val="2"/>
        <charset val="186"/>
        <scheme val="major"/>
      </rPr>
      <t>Tabel 7.</t>
    </r>
    <r>
      <rPr>
        <sz val="11"/>
        <color theme="1"/>
        <rFont val="Calibri Light"/>
        <family val="2"/>
        <charset val="186"/>
        <scheme val="major"/>
      </rPr>
      <t xml:space="preserve"> Taotluste arvu ja grantide arvu jaotus taotlejate asutuste lõikes</t>
    </r>
  </si>
  <si>
    <t>Asutus</t>
  </si>
  <si>
    <t>Edukus (%)</t>
  </si>
  <si>
    <t>Tartu Ülikool</t>
  </si>
  <si>
    <t>Tallinna Tehnikaülikool</t>
  </si>
  <si>
    <t>Eesti Maaülikool</t>
  </si>
  <si>
    <t>Tallinna Ülikool</t>
  </si>
  <si>
    <t>Keemilise ja Bioloogilise Füüsika Instituut</t>
  </si>
  <si>
    <t>Eesti Kirjandusmuuseum</t>
  </si>
  <si>
    <t>Estonian Business School (SA Estonian Business School)</t>
  </si>
  <si>
    <t>Eesti Kunstiakadeemia</t>
  </si>
  <si>
    <t>Eesti Muusika- ja Teatriakadeemia</t>
  </si>
  <si>
    <t>Eesti Keele Instituut</t>
  </si>
  <si>
    <t>Maaelu Teadmuskeskus</t>
  </si>
  <si>
    <t>Cybernetica AS</t>
  </si>
  <si>
    <t>Tervise Arengu Instituut</t>
  </si>
  <si>
    <t>Underi ja Tuglase Kirjanduskeskus</t>
  </si>
  <si>
    <t>Kõik asutused kokku</t>
  </si>
  <si>
    <r>
      <rPr>
        <b/>
        <sz val="11"/>
        <color theme="1"/>
        <rFont val="Calibri Light"/>
        <family val="2"/>
        <charset val="186"/>
        <scheme val="major"/>
      </rPr>
      <t xml:space="preserve">Tabel 8. </t>
    </r>
    <r>
      <rPr>
        <sz val="11"/>
        <color theme="1"/>
        <rFont val="Calibri Light"/>
        <family val="2"/>
        <charset val="186"/>
        <scheme val="major"/>
      </rPr>
      <t>Taotletud summa ja 2024. aastaks grantideks eraldatud summa jaotus taotlejate asutuste lõikes</t>
    </r>
  </si>
  <si>
    <r>
      <rPr>
        <b/>
        <sz val="11"/>
        <color theme="1"/>
        <rFont val="Calibri Light"/>
        <family val="2"/>
        <charset val="186"/>
        <scheme val="major"/>
      </rPr>
      <t>Tabel 9.</t>
    </r>
    <r>
      <rPr>
        <sz val="11"/>
        <color theme="1"/>
        <rFont val="Calibri Light"/>
        <family val="2"/>
        <charset val="186"/>
        <scheme val="major"/>
      </rPr>
      <t xml:space="preserve"> Sooline jaotus granditüüpide ja valdkondade lõikes</t>
    </r>
  </si>
  <si>
    <t>Vastutava täitja sugu</t>
  </si>
  <si>
    <t>Täppisteadused (LO1)</t>
  </si>
  <si>
    <t>Mees</t>
  </si>
  <si>
    <t>Naine</t>
  </si>
  <si>
    <t>Bio- ja keskkonnateadused (LO2)</t>
  </si>
  <si>
    <t>Valdkonnad kokku</t>
  </si>
  <si>
    <r>
      <rPr>
        <b/>
        <sz val="11"/>
        <color theme="1"/>
        <rFont val="Calibri Light"/>
        <family val="2"/>
        <charset val="186"/>
        <scheme val="major"/>
      </rPr>
      <t>Joonis 5.</t>
    </r>
    <r>
      <rPr>
        <sz val="11"/>
        <color theme="1"/>
        <rFont val="Calibri Light"/>
        <family val="2"/>
        <charset val="186"/>
        <scheme val="major"/>
      </rPr>
      <t xml:space="preserve"> Naiste ja meeste osakaal grantide taotlejatest ja saajatest valdkondade lõikes</t>
    </r>
  </si>
  <si>
    <r>
      <rPr>
        <b/>
        <sz val="11"/>
        <color theme="1"/>
        <rFont val="Calibri Light"/>
        <family val="2"/>
        <charset val="186"/>
        <scheme val="major"/>
      </rPr>
      <t xml:space="preserve">Joonis 6. </t>
    </r>
    <r>
      <rPr>
        <sz val="11"/>
        <color theme="1"/>
        <rFont val="Calibri Light"/>
        <family val="2"/>
        <charset val="186"/>
        <scheme val="major"/>
      </rPr>
      <t>Naiste ja meeste arv ning osakaal grantide taotlejatest ja saajatest granditüüpide lõikes</t>
    </r>
  </si>
  <si>
    <r>
      <rPr>
        <b/>
        <sz val="11"/>
        <color theme="1"/>
        <rFont val="Calibri Light"/>
        <family val="2"/>
        <charset val="186"/>
        <scheme val="major"/>
      </rPr>
      <t>Tabel 10.</t>
    </r>
    <r>
      <rPr>
        <sz val="11"/>
        <color theme="1"/>
        <rFont val="Calibri Light"/>
        <family val="2"/>
        <charset val="186"/>
        <scheme val="major"/>
      </rPr>
      <t xml:space="preserve"> Järeldoktorigrandi taotlejate ja grandisaajate sihtriigid</t>
    </r>
  </si>
  <si>
    <t>Järeldoktorigrandi sihtriik</t>
  </si>
  <si>
    <t>Hispaania</t>
  </si>
  <si>
    <t>Itaalia</t>
  </si>
  <si>
    <t>Rootsi</t>
  </si>
  <si>
    <t>Saksamaa</t>
  </si>
  <si>
    <t>Ameerika Ühendriigid</t>
  </si>
  <si>
    <t>Belgia</t>
  </si>
  <si>
    <t>Soome</t>
  </si>
  <si>
    <t>Austria</t>
  </si>
  <si>
    <t>Läti</t>
  </si>
  <si>
    <t>Portugal</t>
  </si>
  <si>
    <t>UK</t>
  </si>
  <si>
    <t>Taotlused</t>
  </si>
  <si>
    <t>Grandid</t>
  </si>
  <si>
    <t>Kõik granditüübid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</si>
</sst>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 Light"/>
      <family val="2"/>
      <charset val="186"/>
    </font>
    <font>
      <sz val="11"/>
      <color rgb="FF000000"/>
      <name val="Calibri Light"/>
      <family val="2"/>
      <charset val="186"/>
    </font>
    <font>
      <sz val="10"/>
      <color rgb="FF000000"/>
      <name val="Calibri Light"/>
      <family val="2"/>
      <charset val="186"/>
    </font>
    <font>
      <sz val="11"/>
      <color theme="1"/>
      <name val="Calibri Light"/>
      <family val="2"/>
      <charset val="186"/>
      <scheme val="major"/>
    </font>
    <font>
      <b/>
      <sz val="11"/>
      <color theme="1"/>
      <name val="Calibri Light"/>
      <family val="2"/>
      <charset val="186"/>
      <scheme val="major"/>
    </font>
    <font>
      <sz val="10"/>
      <color theme="1"/>
      <name val="Calibri Light"/>
      <family val="2"/>
      <charset val="186"/>
      <scheme val="major"/>
    </font>
    <font>
      <b/>
      <sz val="11"/>
      <color rgb="FF000000"/>
      <name val="Calibri Light"/>
      <family val="2"/>
      <charset val="186"/>
    </font>
    <font>
      <sz val="11"/>
      <color theme="1"/>
      <name val="Calibri Light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E0D7F0"/>
        <bgColor indexed="64"/>
      </patternFill>
    </fill>
    <fill>
      <patternFill patternType="solid">
        <fgColor rgb="FFE0D7F0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9" fontId="3" fillId="0" borderId="1" xfId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7" fillId="0" borderId="0" xfId="0" applyFont="1"/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9" fontId="2" fillId="2" borderId="1" xfId="1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 wrapText="1"/>
    </xf>
    <xf numFmtId="0" fontId="5" fillId="0" borderId="1" xfId="0" applyFont="1" applyBorder="1"/>
    <xf numFmtId="9" fontId="5" fillId="0" borderId="1" xfId="1" applyFont="1" applyBorder="1"/>
    <xf numFmtId="9" fontId="8" fillId="2" borderId="1" xfId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3" fontId="3" fillId="0" borderId="1" xfId="0" applyNumberFormat="1" applyFont="1" applyBorder="1"/>
    <xf numFmtId="0" fontId="2" fillId="3" borderId="1" xfId="0" applyFont="1" applyFill="1" applyBorder="1" applyAlignment="1">
      <alignment horizontal="center" vertical="center" wrapText="1"/>
    </xf>
    <xf numFmtId="9" fontId="3" fillId="0" borderId="1" xfId="1" applyFont="1" applyBorder="1"/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right" vertical="center"/>
    </xf>
    <xf numFmtId="9" fontId="2" fillId="3" borderId="1" xfId="1" applyFont="1" applyFill="1" applyBorder="1" applyAlignment="1">
      <alignment horizontal="right" vertical="center"/>
    </xf>
    <xf numFmtId="0" fontId="3" fillId="0" borderId="1" xfId="0" applyFont="1" applyBorder="1" applyAlignment="1">
      <alignment wrapText="1"/>
    </xf>
    <xf numFmtId="3" fontId="2" fillId="3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 wrapText="1"/>
    </xf>
    <xf numFmtId="9" fontId="2" fillId="3" borderId="1" xfId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</cellXfs>
  <cellStyles count="2">
    <cellStyle name="Normaallaad" xfId="0" builtinId="0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3</xdr:col>
      <xdr:colOff>182813</xdr:colOff>
      <xdr:row>22</xdr:row>
      <xdr:rowOff>12391</xdr:rowOff>
    </xdr:to>
    <xdr:pic>
      <xdr:nvPicPr>
        <xdr:cNvPr id="7" name="Pilt 6">
          <a:extLst>
            <a:ext uri="{FF2B5EF4-FFF2-40B4-BE49-F238E27FC236}">
              <a16:creationId xmlns:a16="http://schemas.microsoft.com/office/drawing/2014/main" id="{78797B1C-A3D0-5230-5C22-757E61569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3621338" cy="2298391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8</xdr:col>
      <xdr:colOff>388508</xdr:colOff>
      <xdr:row>22</xdr:row>
      <xdr:rowOff>12391</xdr:rowOff>
    </xdr:to>
    <xdr:pic>
      <xdr:nvPicPr>
        <xdr:cNvPr id="8" name="Pilt 7">
          <a:extLst>
            <a:ext uri="{FF2B5EF4-FFF2-40B4-BE49-F238E27FC236}">
              <a16:creationId xmlns:a16="http://schemas.microsoft.com/office/drawing/2014/main" id="{125EA0C6-E491-D8EE-CF5D-4A77B668A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00525" y="1905000"/>
          <a:ext cx="3103133" cy="2298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13</xdr:row>
      <xdr:rowOff>0</xdr:rowOff>
    </xdr:from>
    <xdr:to>
      <xdr:col>3</xdr:col>
      <xdr:colOff>277382</xdr:colOff>
      <xdr:row>28</xdr:row>
      <xdr:rowOff>74930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35EB88E5-62FA-7A38-EE3E-A6A69984E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667000"/>
          <a:ext cx="4554107" cy="29324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260626</xdr:colOff>
      <xdr:row>16</xdr:row>
      <xdr:rowOff>81027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BE8E01E3-5C51-949E-517A-662C7E997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4651651" cy="29385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485775</xdr:colOff>
      <xdr:row>2</xdr:row>
      <xdr:rowOff>47625</xdr:rowOff>
    </xdr:from>
    <xdr:to>
      <xdr:col>19</xdr:col>
      <xdr:colOff>272872</xdr:colOff>
      <xdr:row>17</xdr:row>
      <xdr:rowOff>96661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1F4E3AE5-AA16-DE01-2EC0-3795EB4CD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58375" y="428625"/>
          <a:ext cx="5273497" cy="30970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597830</xdr:colOff>
      <xdr:row>14</xdr:row>
      <xdr:rowOff>76438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E0AA2FAD-A4F9-02D6-CBDC-F4AF6775C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4865030" cy="2743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E96C5-6E19-4C2B-B025-DB3C0983E8A8}">
  <dimension ref="A2:E26"/>
  <sheetViews>
    <sheetView workbookViewId="0">
      <selection activeCell="M31" sqref="M31"/>
    </sheetView>
  </sheetViews>
  <sheetFormatPr defaultRowHeight="15" x14ac:dyDescent="0.25"/>
  <cols>
    <col min="1" max="1" width="24.85546875" customWidth="1"/>
    <col min="2" max="2" width="16.140625" bestFit="1" customWidth="1"/>
    <col min="3" max="3" width="10.5703125" bestFit="1" customWidth="1"/>
    <col min="4" max="4" width="11.42578125" bestFit="1" customWidth="1"/>
    <col min="5" max="5" width="13.28515625" customWidth="1"/>
  </cols>
  <sheetData>
    <row r="2" spans="1:5" x14ac:dyDescent="0.25">
      <c r="A2" s="9" t="s">
        <v>10</v>
      </c>
    </row>
    <row r="3" spans="1:5" x14ac:dyDescent="0.25">
      <c r="A3" s="1"/>
      <c r="B3" s="2" t="s">
        <v>0</v>
      </c>
      <c r="C3" s="2" t="s">
        <v>1</v>
      </c>
      <c r="D3" s="2" t="s">
        <v>2</v>
      </c>
      <c r="E3" s="2" t="s">
        <v>3</v>
      </c>
    </row>
    <row r="4" spans="1:5" x14ac:dyDescent="0.25">
      <c r="A4" s="3" t="s">
        <v>4</v>
      </c>
      <c r="B4" s="4">
        <v>27</v>
      </c>
      <c r="C4" s="4">
        <v>58</v>
      </c>
      <c r="D4" s="4">
        <v>244</v>
      </c>
      <c r="E4" s="4">
        <v>329</v>
      </c>
    </row>
    <row r="5" spans="1:5" x14ac:dyDescent="0.25">
      <c r="A5" s="3" t="s">
        <v>5</v>
      </c>
      <c r="B5" s="4">
        <v>13</v>
      </c>
      <c r="C5" s="4">
        <v>18</v>
      </c>
      <c r="D5" s="4">
        <v>42</v>
      </c>
      <c r="E5" s="4">
        <v>73</v>
      </c>
    </row>
    <row r="6" spans="1:5" x14ac:dyDescent="0.25">
      <c r="A6" s="3" t="s">
        <v>6</v>
      </c>
      <c r="B6" s="5">
        <f>B5/B4</f>
        <v>0.48148148148148145</v>
      </c>
      <c r="C6" s="5">
        <f t="shared" ref="C6:E6" si="0">C5/C4</f>
        <v>0.31034482758620691</v>
      </c>
      <c r="D6" s="5">
        <f t="shared" si="0"/>
        <v>0.1721311475409836</v>
      </c>
      <c r="E6" s="5">
        <f t="shared" si="0"/>
        <v>0.22188449848024316</v>
      </c>
    </row>
    <row r="7" spans="1:5" x14ac:dyDescent="0.25">
      <c r="A7" s="3" t="s">
        <v>7</v>
      </c>
      <c r="B7" s="6">
        <v>1716000</v>
      </c>
      <c r="C7" s="6">
        <v>5605320</v>
      </c>
      <c r="D7" s="6">
        <v>52149914</v>
      </c>
      <c r="E7" s="6">
        <v>59471234</v>
      </c>
    </row>
    <row r="8" spans="1:5" x14ac:dyDescent="0.25">
      <c r="A8" s="3" t="s">
        <v>8</v>
      </c>
      <c r="B8" s="6">
        <v>822000</v>
      </c>
      <c r="C8" s="6">
        <v>1961674</v>
      </c>
      <c r="D8" s="6">
        <v>9571055</v>
      </c>
      <c r="E8" s="6">
        <v>12354729</v>
      </c>
    </row>
    <row r="9" spans="1:5" x14ac:dyDescent="0.25">
      <c r="A9" s="7" t="s">
        <v>9</v>
      </c>
      <c r="B9" s="8"/>
      <c r="C9" s="8"/>
      <c r="D9" s="8"/>
      <c r="E9" s="8"/>
    </row>
    <row r="25" spans="1:1" x14ac:dyDescent="0.25">
      <c r="A25" s="9" t="s">
        <v>12</v>
      </c>
    </row>
    <row r="26" spans="1:1" x14ac:dyDescent="0.25">
      <c r="A26" s="10" t="s">
        <v>11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4DA49-20F3-4B51-A63F-CAFA216F385C}">
  <dimension ref="A2:P17"/>
  <sheetViews>
    <sheetView workbookViewId="0">
      <selection activeCell="M17" sqref="M17"/>
    </sheetView>
  </sheetViews>
  <sheetFormatPr defaultRowHeight="15" x14ac:dyDescent="0.25"/>
  <cols>
    <col min="10" max="10" width="20.140625" bestFit="1" customWidth="1"/>
    <col min="11" max="11" width="10.42578125" customWidth="1"/>
  </cols>
  <sheetData>
    <row r="2" spans="10:16" x14ac:dyDescent="0.25">
      <c r="J2" s="29" t="s">
        <v>16</v>
      </c>
      <c r="K2" s="29"/>
      <c r="L2" s="29" t="s">
        <v>74</v>
      </c>
      <c r="M2" s="29" t="s">
        <v>75</v>
      </c>
      <c r="N2" s="29" t="s">
        <v>3</v>
      </c>
      <c r="O2" s="29" t="s">
        <v>74</v>
      </c>
      <c r="P2" s="29" t="s">
        <v>75</v>
      </c>
    </row>
    <row r="3" spans="10:16" x14ac:dyDescent="0.25">
      <c r="J3" s="59" t="s">
        <v>0</v>
      </c>
      <c r="K3" s="23" t="s">
        <v>93</v>
      </c>
      <c r="L3" s="23">
        <v>17</v>
      </c>
      <c r="M3" s="23">
        <v>10</v>
      </c>
      <c r="N3" s="23">
        <v>27</v>
      </c>
      <c r="O3" s="24">
        <v>0.62962962962962965</v>
      </c>
      <c r="P3" s="24">
        <v>0.37037037037037035</v>
      </c>
    </row>
    <row r="4" spans="10:16" x14ac:dyDescent="0.25">
      <c r="J4" s="60"/>
      <c r="K4" s="23" t="s">
        <v>94</v>
      </c>
      <c r="L4" s="23">
        <v>9</v>
      </c>
      <c r="M4" s="23">
        <v>4</v>
      </c>
      <c r="N4" s="23">
        <v>13</v>
      </c>
      <c r="O4" s="24">
        <v>0.69</v>
      </c>
      <c r="P4" s="24">
        <v>0.31</v>
      </c>
    </row>
    <row r="5" spans="10:16" x14ac:dyDescent="0.25">
      <c r="J5" s="59" t="s">
        <v>1</v>
      </c>
      <c r="K5" s="23" t="s">
        <v>93</v>
      </c>
      <c r="L5" s="23">
        <v>29</v>
      </c>
      <c r="M5" s="23">
        <v>29</v>
      </c>
      <c r="N5" s="23">
        <v>58</v>
      </c>
      <c r="O5" s="24">
        <v>0.5</v>
      </c>
      <c r="P5" s="24">
        <v>0.5</v>
      </c>
    </row>
    <row r="6" spans="10:16" x14ac:dyDescent="0.25">
      <c r="J6" s="60"/>
      <c r="K6" s="23" t="s">
        <v>94</v>
      </c>
      <c r="L6" s="23">
        <v>7</v>
      </c>
      <c r="M6" s="23">
        <v>11</v>
      </c>
      <c r="N6" s="23">
        <v>18</v>
      </c>
      <c r="O6" s="24">
        <v>0.3888888888888889</v>
      </c>
      <c r="P6" s="24">
        <v>0.61111111111111116</v>
      </c>
    </row>
    <row r="7" spans="10:16" x14ac:dyDescent="0.25">
      <c r="J7" s="59" t="s">
        <v>2</v>
      </c>
      <c r="K7" s="23" t="s">
        <v>93</v>
      </c>
      <c r="L7" s="23">
        <v>165</v>
      </c>
      <c r="M7" s="23">
        <v>79</v>
      </c>
      <c r="N7" s="23">
        <v>244</v>
      </c>
      <c r="O7" s="24">
        <v>0.67622950819672134</v>
      </c>
      <c r="P7" s="24">
        <v>0.32377049180327871</v>
      </c>
    </row>
    <row r="8" spans="10:16" x14ac:dyDescent="0.25">
      <c r="J8" s="60"/>
      <c r="K8" s="23" t="s">
        <v>94</v>
      </c>
      <c r="L8" s="23">
        <v>33</v>
      </c>
      <c r="M8" s="23">
        <v>9</v>
      </c>
      <c r="N8" s="23">
        <v>42</v>
      </c>
      <c r="O8" s="24">
        <v>0.79069767441860461</v>
      </c>
      <c r="P8" s="24">
        <v>0.20930232558139536</v>
      </c>
    </row>
    <row r="9" spans="10:16" ht="30" x14ac:dyDescent="0.25">
      <c r="J9" s="40" t="s">
        <v>95</v>
      </c>
      <c r="K9" s="29" t="s">
        <v>93</v>
      </c>
      <c r="L9" s="41">
        <v>211</v>
      </c>
      <c r="M9" s="41">
        <v>118</v>
      </c>
      <c r="N9" s="41">
        <v>329</v>
      </c>
      <c r="O9" s="42">
        <v>0.64133738601823709</v>
      </c>
      <c r="P9" s="42">
        <v>0.35866261398176291</v>
      </c>
    </row>
    <row r="10" spans="10:16" x14ac:dyDescent="0.25">
      <c r="J10" s="29"/>
      <c r="K10" s="29" t="s">
        <v>94</v>
      </c>
      <c r="L10" s="41">
        <v>49</v>
      </c>
      <c r="M10" s="41">
        <v>24</v>
      </c>
      <c r="N10" s="41">
        <v>73</v>
      </c>
      <c r="O10" s="42">
        <v>0.66666666666666663</v>
      </c>
      <c r="P10" s="42">
        <v>0.33333333333333331</v>
      </c>
    </row>
    <row r="17" spans="1:1" x14ac:dyDescent="0.25">
      <c r="A17" s="9" t="s">
        <v>79</v>
      </c>
    </row>
  </sheetData>
  <mergeCells count="3">
    <mergeCell ref="J3:J4"/>
    <mergeCell ref="J5:J6"/>
    <mergeCell ref="J7:J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ED0B7-9ADF-429B-9619-51C81D06B3F2}">
  <dimension ref="A2:C14"/>
  <sheetViews>
    <sheetView workbookViewId="0">
      <selection activeCell="A22" sqref="A22"/>
    </sheetView>
  </sheetViews>
  <sheetFormatPr defaultRowHeight="15" x14ac:dyDescent="0.25"/>
  <cols>
    <col min="1" max="1" width="21" customWidth="1"/>
    <col min="2" max="2" width="14.7109375" customWidth="1"/>
    <col min="3" max="3" width="11.7109375" customWidth="1"/>
  </cols>
  <sheetData>
    <row r="2" spans="1:3" x14ac:dyDescent="0.25">
      <c r="A2" s="9" t="s">
        <v>80</v>
      </c>
    </row>
    <row r="3" spans="1:3" ht="30" x14ac:dyDescent="0.25">
      <c r="A3" s="16" t="s">
        <v>81</v>
      </c>
      <c r="B3" s="15" t="s">
        <v>4</v>
      </c>
      <c r="C3" s="16" t="s">
        <v>5</v>
      </c>
    </row>
    <row r="4" spans="1:3" x14ac:dyDescent="0.25">
      <c r="A4" s="36" t="s">
        <v>82</v>
      </c>
      <c r="B4" s="37">
        <v>5</v>
      </c>
      <c r="C4" s="38">
        <v>4</v>
      </c>
    </row>
    <row r="5" spans="1:3" x14ac:dyDescent="0.25">
      <c r="A5" s="36" t="s">
        <v>83</v>
      </c>
      <c r="B5" s="37">
        <v>4</v>
      </c>
      <c r="C5" s="38">
        <v>1</v>
      </c>
    </row>
    <row r="6" spans="1:3" x14ac:dyDescent="0.25">
      <c r="A6" s="36" t="s">
        <v>84</v>
      </c>
      <c r="B6" s="37">
        <v>4</v>
      </c>
      <c r="C6" s="38">
        <v>1</v>
      </c>
    </row>
    <row r="7" spans="1:3" x14ac:dyDescent="0.25">
      <c r="A7" s="36" t="s">
        <v>85</v>
      </c>
      <c r="B7" s="37">
        <v>4</v>
      </c>
      <c r="C7" s="38">
        <v>2</v>
      </c>
    </row>
    <row r="8" spans="1:3" x14ac:dyDescent="0.25">
      <c r="A8" s="36" t="s">
        <v>86</v>
      </c>
      <c r="B8" s="37">
        <v>2</v>
      </c>
      <c r="C8" s="38">
        <v>2</v>
      </c>
    </row>
    <row r="9" spans="1:3" x14ac:dyDescent="0.25">
      <c r="A9" s="36" t="s">
        <v>87</v>
      </c>
      <c r="B9" s="37">
        <v>2</v>
      </c>
      <c r="C9" s="38">
        <v>2</v>
      </c>
    </row>
    <row r="10" spans="1:3" x14ac:dyDescent="0.25">
      <c r="A10" s="36" t="s">
        <v>88</v>
      </c>
      <c r="B10" s="37">
        <v>2</v>
      </c>
      <c r="C10" s="38"/>
    </row>
    <row r="11" spans="1:3" x14ac:dyDescent="0.25">
      <c r="A11" s="36" t="s">
        <v>89</v>
      </c>
      <c r="B11" s="37">
        <v>1</v>
      </c>
      <c r="C11" s="38"/>
    </row>
    <row r="12" spans="1:3" x14ac:dyDescent="0.25">
      <c r="A12" s="36" t="s">
        <v>90</v>
      </c>
      <c r="B12" s="37">
        <v>1</v>
      </c>
      <c r="C12" s="38">
        <v>1</v>
      </c>
    </row>
    <row r="13" spans="1:3" x14ac:dyDescent="0.25">
      <c r="A13" s="36" t="s">
        <v>91</v>
      </c>
      <c r="B13" s="37">
        <v>1</v>
      </c>
      <c r="C13" s="38"/>
    </row>
    <row r="14" spans="1:3" x14ac:dyDescent="0.25">
      <c r="A14" s="36" t="s">
        <v>92</v>
      </c>
      <c r="B14" s="37">
        <v>1</v>
      </c>
      <c r="C14" s="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AD46-368A-4E0E-9936-CC84A77AD81A}">
  <dimension ref="A2:E9"/>
  <sheetViews>
    <sheetView workbookViewId="0">
      <selection activeCell="E7" activeCellId="1" sqref="C7 E7"/>
    </sheetView>
  </sheetViews>
  <sheetFormatPr defaultRowHeight="15" x14ac:dyDescent="0.25"/>
  <cols>
    <col min="1" max="1" width="16.140625" customWidth="1"/>
    <col min="2" max="2" width="12.42578125" bestFit="1" customWidth="1"/>
    <col min="3" max="3" width="11.85546875" bestFit="1" customWidth="1"/>
    <col min="4" max="4" width="12.42578125" bestFit="1" customWidth="1"/>
    <col min="5" max="5" width="11.85546875" bestFit="1" customWidth="1"/>
  </cols>
  <sheetData>
    <row r="2" spans="1:5" x14ac:dyDescent="0.25">
      <c r="A2" s="9" t="s">
        <v>13</v>
      </c>
    </row>
    <row r="3" spans="1:5" x14ac:dyDescent="0.25">
      <c r="A3" s="2"/>
      <c r="B3" s="44" t="s">
        <v>14</v>
      </c>
      <c r="C3" s="45"/>
      <c r="D3" s="44" t="s">
        <v>15</v>
      </c>
      <c r="E3" s="45"/>
    </row>
    <row r="4" spans="1:5" x14ac:dyDescent="0.25">
      <c r="A4" s="2" t="s">
        <v>16</v>
      </c>
      <c r="B4" s="2" t="s">
        <v>4</v>
      </c>
      <c r="C4" s="2" t="s">
        <v>5</v>
      </c>
      <c r="D4" s="2" t="s">
        <v>4</v>
      </c>
      <c r="E4" s="2" t="s">
        <v>5</v>
      </c>
    </row>
    <row r="5" spans="1:5" x14ac:dyDescent="0.25">
      <c r="A5" s="11" t="s">
        <v>0</v>
      </c>
      <c r="B5" s="4">
        <v>18</v>
      </c>
      <c r="C5" s="4">
        <v>10</v>
      </c>
      <c r="D5" s="4">
        <v>9</v>
      </c>
      <c r="E5" s="4">
        <v>3</v>
      </c>
    </row>
    <row r="6" spans="1:5" x14ac:dyDescent="0.25">
      <c r="A6" s="11" t="s">
        <v>1</v>
      </c>
      <c r="B6" s="4">
        <v>35</v>
      </c>
      <c r="C6" s="4">
        <v>11</v>
      </c>
      <c r="D6" s="4">
        <v>23</v>
      </c>
      <c r="E6" s="4">
        <v>7</v>
      </c>
    </row>
    <row r="7" spans="1:5" x14ac:dyDescent="0.25">
      <c r="A7" s="11" t="s">
        <v>2</v>
      </c>
      <c r="B7" s="4">
        <v>152</v>
      </c>
      <c r="C7" s="4">
        <v>28</v>
      </c>
      <c r="D7" s="4">
        <v>92</v>
      </c>
      <c r="E7" s="4">
        <v>14</v>
      </c>
    </row>
    <row r="8" spans="1:5" x14ac:dyDescent="0.25">
      <c r="A8" s="12" t="s">
        <v>3</v>
      </c>
      <c r="B8" s="13">
        <v>205</v>
      </c>
      <c r="C8" s="13">
        <v>49</v>
      </c>
      <c r="D8" s="13">
        <v>124</v>
      </c>
      <c r="E8" s="13">
        <f>SUM(E5:E7)</f>
        <v>24</v>
      </c>
    </row>
    <row r="9" spans="1:5" x14ac:dyDescent="0.25">
      <c r="A9" s="12" t="s">
        <v>17</v>
      </c>
      <c r="B9" s="14">
        <f>B8/329</f>
        <v>0.62310030395136773</v>
      </c>
      <c r="C9" s="14">
        <f>C8/73</f>
        <v>0.67123287671232879</v>
      </c>
      <c r="D9" s="14">
        <f>D8/329</f>
        <v>0.37689969604863222</v>
      </c>
      <c r="E9" s="14">
        <f>E8/73</f>
        <v>0.32876712328767121</v>
      </c>
    </row>
  </sheetData>
  <mergeCells count="2">
    <mergeCell ref="B3:C3"/>
    <mergeCell ref="D3:E3"/>
  </mergeCells>
  <pageMargins left="0.7" right="0.7" top="0.75" bottom="0.75" header="0.3" footer="0.3"/>
  <ignoredErrors>
    <ignoredError sqref="C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1927A-1B5F-4E1B-82C8-B160E653009B}">
  <dimension ref="A2:D12"/>
  <sheetViews>
    <sheetView workbookViewId="0">
      <selection activeCell="D9" sqref="D9:D12"/>
    </sheetView>
  </sheetViews>
  <sheetFormatPr defaultRowHeight="15" x14ac:dyDescent="0.25"/>
  <cols>
    <col min="1" max="1" width="17.140625" customWidth="1"/>
    <col min="2" max="2" width="12.5703125" customWidth="1"/>
    <col min="3" max="3" width="9.28515625" customWidth="1"/>
  </cols>
  <sheetData>
    <row r="2" spans="1:4" x14ac:dyDescent="0.25">
      <c r="A2" s="9" t="s">
        <v>18</v>
      </c>
    </row>
    <row r="3" spans="1:4" ht="60" x14ac:dyDescent="0.25">
      <c r="A3" s="15" t="s">
        <v>19</v>
      </c>
      <c r="B3" s="16" t="s">
        <v>20</v>
      </c>
      <c r="C3" s="16" t="s">
        <v>4</v>
      </c>
      <c r="D3" s="16" t="s">
        <v>5</v>
      </c>
    </row>
    <row r="4" spans="1:4" x14ac:dyDescent="0.25">
      <c r="A4" s="11" t="s">
        <v>0</v>
      </c>
      <c r="B4" s="17">
        <v>72000</v>
      </c>
      <c r="C4" s="18">
        <v>27</v>
      </c>
      <c r="D4" s="19">
        <v>13</v>
      </c>
    </row>
    <row r="5" spans="1:4" x14ac:dyDescent="0.25">
      <c r="A5" s="11" t="s">
        <v>21</v>
      </c>
      <c r="B5" s="17">
        <v>72000</v>
      </c>
      <c r="C5" s="18">
        <v>6</v>
      </c>
      <c r="D5" s="19">
        <v>1</v>
      </c>
    </row>
    <row r="6" spans="1:4" x14ac:dyDescent="0.25">
      <c r="A6" s="11" t="s">
        <v>22</v>
      </c>
      <c r="B6" s="17">
        <v>76000</v>
      </c>
      <c r="C6" s="18">
        <v>21</v>
      </c>
      <c r="D6" s="19">
        <v>2</v>
      </c>
    </row>
    <row r="7" spans="1:4" x14ac:dyDescent="0.25">
      <c r="A7" s="11" t="s">
        <v>23</v>
      </c>
      <c r="B7" s="17">
        <v>110000</v>
      </c>
      <c r="C7" s="18">
        <v>3</v>
      </c>
      <c r="D7" s="19">
        <v>2</v>
      </c>
    </row>
    <row r="8" spans="1:4" x14ac:dyDescent="0.25">
      <c r="A8" s="11" t="s">
        <v>24</v>
      </c>
      <c r="B8" s="17">
        <v>117000</v>
      </c>
      <c r="C8" s="18">
        <v>28</v>
      </c>
      <c r="D8" s="19">
        <v>13</v>
      </c>
    </row>
    <row r="9" spans="1:4" x14ac:dyDescent="0.25">
      <c r="A9" s="11" t="s">
        <v>25</v>
      </c>
      <c r="B9" s="17">
        <v>177200</v>
      </c>
      <c r="C9" s="18">
        <v>29</v>
      </c>
      <c r="D9" s="19">
        <v>2</v>
      </c>
    </row>
    <row r="10" spans="1:4" x14ac:dyDescent="0.25">
      <c r="A10" s="11" t="s">
        <v>26</v>
      </c>
      <c r="B10" s="17">
        <v>192400</v>
      </c>
      <c r="C10" s="18">
        <v>126</v>
      </c>
      <c r="D10" s="19">
        <v>17</v>
      </c>
    </row>
    <row r="11" spans="1:4" x14ac:dyDescent="0.25">
      <c r="A11" s="11" t="s">
        <v>27</v>
      </c>
      <c r="B11" s="17">
        <v>249750</v>
      </c>
      <c r="C11" s="18">
        <v>30</v>
      </c>
      <c r="D11" s="19">
        <v>5</v>
      </c>
    </row>
    <row r="12" spans="1:4" x14ac:dyDescent="0.25">
      <c r="A12" s="11" t="s">
        <v>28</v>
      </c>
      <c r="B12" s="17">
        <v>270000</v>
      </c>
      <c r="C12" s="18">
        <v>59</v>
      </c>
      <c r="D12" s="19"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9B808-4ACD-492D-8740-B9A4CADEAE84}">
  <dimension ref="A2:G31"/>
  <sheetViews>
    <sheetView workbookViewId="0">
      <selection activeCell="G5" sqref="G5:G11"/>
    </sheetView>
  </sheetViews>
  <sheetFormatPr defaultRowHeight="15" x14ac:dyDescent="0.25"/>
  <cols>
    <col min="1" max="1" width="38.7109375" customWidth="1"/>
    <col min="2" max="2" width="14.42578125" bestFit="1" customWidth="1"/>
    <col min="3" max="3" width="11.42578125" customWidth="1"/>
    <col min="4" max="4" width="14.42578125" bestFit="1" customWidth="1"/>
    <col min="5" max="5" width="11.85546875" customWidth="1"/>
    <col min="6" max="6" width="14.42578125" bestFit="1" customWidth="1"/>
    <col min="7" max="7" width="10.42578125" customWidth="1"/>
  </cols>
  <sheetData>
    <row r="2" spans="1:7" x14ac:dyDescent="0.25">
      <c r="A2" s="9" t="s">
        <v>29</v>
      </c>
    </row>
    <row r="3" spans="1:7" x14ac:dyDescent="0.25">
      <c r="A3" s="46" t="s">
        <v>30</v>
      </c>
      <c r="B3" s="46" t="s">
        <v>0</v>
      </c>
      <c r="C3" s="46"/>
      <c r="D3" s="46" t="s">
        <v>1</v>
      </c>
      <c r="E3" s="46"/>
      <c r="F3" s="47" t="s">
        <v>2</v>
      </c>
      <c r="G3" s="48"/>
    </row>
    <row r="4" spans="1:7" ht="30" x14ac:dyDescent="0.25">
      <c r="A4" s="46"/>
      <c r="B4" s="15" t="s">
        <v>4</v>
      </c>
      <c r="C4" s="16" t="s">
        <v>5</v>
      </c>
      <c r="D4" s="15" t="s">
        <v>4</v>
      </c>
      <c r="E4" s="16" t="s">
        <v>5</v>
      </c>
      <c r="F4" s="15" t="s">
        <v>4</v>
      </c>
      <c r="G4" s="16" t="s">
        <v>5</v>
      </c>
    </row>
    <row r="5" spans="1:7" x14ac:dyDescent="0.25">
      <c r="A5" s="43" t="s">
        <v>73</v>
      </c>
      <c r="B5" s="3">
        <v>4</v>
      </c>
      <c r="C5" s="3">
        <v>2</v>
      </c>
      <c r="D5" s="18">
        <v>11</v>
      </c>
      <c r="E5" s="19">
        <v>6</v>
      </c>
      <c r="F5" s="18">
        <v>45</v>
      </c>
      <c r="G5" s="19">
        <v>9</v>
      </c>
    </row>
    <row r="6" spans="1:7" x14ac:dyDescent="0.25">
      <c r="A6" s="43" t="s">
        <v>76</v>
      </c>
      <c r="B6" s="3">
        <v>3</v>
      </c>
      <c r="C6" s="3">
        <v>3</v>
      </c>
      <c r="D6" s="18">
        <v>11</v>
      </c>
      <c r="E6" s="19">
        <v>4</v>
      </c>
      <c r="F6" s="18">
        <v>41</v>
      </c>
      <c r="G6" s="19">
        <v>8</v>
      </c>
    </row>
    <row r="7" spans="1:7" x14ac:dyDescent="0.25">
      <c r="A7" s="11" t="s">
        <v>31</v>
      </c>
      <c r="B7" s="3">
        <v>8</v>
      </c>
      <c r="C7" s="3">
        <v>3</v>
      </c>
      <c r="D7" s="18">
        <v>9</v>
      </c>
      <c r="E7" s="19">
        <v>4</v>
      </c>
      <c r="F7" s="18">
        <v>44</v>
      </c>
      <c r="G7" s="19">
        <v>6</v>
      </c>
    </row>
    <row r="8" spans="1:7" x14ac:dyDescent="0.25">
      <c r="A8" s="11" t="s">
        <v>32</v>
      </c>
      <c r="B8" s="3">
        <v>1</v>
      </c>
      <c r="C8" s="3"/>
      <c r="D8" s="18">
        <v>9</v>
      </c>
      <c r="E8" s="19">
        <v>1</v>
      </c>
      <c r="F8" s="18">
        <v>22</v>
      </c>
      <c r="G8" s="19">
        <v>6</v>
      </c>
    </row>
    <row r="9" spans="1:7" x14ac:dyDescent="0.25">
      <c r="A9" s="11" t="s">
        <v>33</v>
      </c>
      <c r="B9" s="3">
        <v>2</v>
      </c>
      <c r="C9" s="3">
        <v>1</v>
      </c>
      <c r="D9" s="18">
        <v>1</v>
      </c>
      <c r="E9" s="19">
        <v>1</v>
      </c>
      <c r="F9" s="18">
        <v>17</v>
      </c>
      <c r="G9" s="19">
        <v>3</v>
      </c>
    </row>
    <row r="10" spans="1:7" x14ac:dyDescent="0.25">
      <c r="A10" s="11" t="s">
        <v>34</v>
      </c>
      <c r="B10" s="3">
        <v>3</v>
      </c>
      <c r="C10" s="3">
        <v>1</v>
      </c>
      <c r="D10" s="18">
        <v>10</v>
      </c>
      <c r="E10" s="19">
        <v>1</v>
      </c>
      <c r="F10" s="18">
        <v>28</v>
      </c>
      <c r="G10" s="19">
        <v>5</v>
      </c>
    </row>
    <row r="11" spans="1:7" x14ac:dyDescent="0.25">
      <c r="A11" s="11" t="s">
        <v>35</v>
      </c>
      <c r="B11" s="3">
        <v>6</v>
      </c>
      <c r="C11" s="3">
        <v>3</v>
      </c>
      <c r="D11" s="18">
        <v>7</v>
      </c>
      <c r="E11" s="19">
        <v>1</v>
      </c>
      <c r="F11" s="18">
        <v>47</v>
      </c>
      <c r="G11" s="19">
        <v>5</v>
      </c>
    </row>
    <row r="12" spans="1:7" x14ac:dyDescent="0.25">
      <c r="A12" s="20" t="s">
        <v>3</v>
      </c>
      <c r="B12" s="21">
        <v>27</v>
      </c>
      <c r="C12" s="21">
        <v>13</v>
      </c>
      <c r="D12" s="21">
        <v>58</v>
      </c>
      <c r="E12" s="22">
        <v>18</v>
      </c>
      <c r="F12" s="21">
        <v>244</v>
      </c>
      <c r="G12" s="22">
        <v>42</v>
      </c>
    </row>
    <row r="30" spans="1:1" x14ac:dyDescent="0.25">
      <c r="A30" s="9" t="s">
        <v>37</v>
      </c>
    </row>
    <row r="31" spans="1:1" x14ac:dyDescent="0.25">
      <c r="A31" s="10" t="s">
        <v>36</v>
      </c>
    </row>
  </sheetData>
  <mergeCells count="4">
    <mergeCell ref="A3:A4"/>
    <mergeCell ref="B3:C3"/>
    <mergeCell ref="D3:E3"/>
    <mergeCell ref="F3:G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40CA4-15A9-498A-8281-55FF4346AA63}">
  <dimension ref="A2:I9"/>
  <sheetViews>
    <sheetView workbookViewId="0">
      <selection activeCell="G20" sqref="G20"/>
    </sheetView>
  </sheetViews>
  <sheetFormatPr defaultRowHeight="15" x14ac:dyDescent="0.25"/>
  <cols>
    <col min="1" max="1" width="18.7109375" customWidth="1"/>
    <col min="2" max="2" width="9.28515625" customWidth="1"/>
    <col min="3" max="3" width="9.5703125" customWidth="1"/>
    <col min="4" max="4" width="9" customWidth="1"/>
    <col min="5" max="6" width="9.42578125" customWidth="1"/>
    <col min="7" max="7" width="9.5703125" customWidth="1"/>
    <col min="8" max="8" width="8.85546875" customWidth="1"/>
    <col min="9" max="9" width="17" bestFit="1" customWidth="1"/>
  </cols>
  <sheetData>
    <row r="2" spans="1:9" x14ac:dyDescent="0.25">
      <c r="A2" s="9" t="s">
        <v>38</v>
      </c>
    </row>
    <row r="3" spans="1:9" x14ac:dyDescent="0.25">
      <c r="A3" s="15" t="s">
        <v>16</v>
      </c>
      <c r="B3" s="15" t="s">
        <v>39</v>
      </c>
      <c r="C3" s="15" t="s">
        <v>40</v>
      </c>
      <c r="D3" s="15" t="s">
        <v>41</v>
      </c>
      <c r="E3" s="15" t="s">
        <v>42</v>
      </c>
      <c r="F3" s="15" t="s">
        <v>43</v>
      </c>
      <c r="G3" s="15" t="s">
        <v>44</v>
      </c>
      <c r="H3" s="15" t="s">
        <v>45</v>
      </c>
      <c r="I3" s="15" t="s">
        <v>46</v>
      </c>
    </row>
    <row r="4" spans="1:9" x14ac:dyDescent="0.25">
      <c r="A4" s="23" t="s">
        <v>0</v>
      </c>
      <c r="B4" s="24">
        <v>0.5</v>
      </c>
      <c r="C4" s="24">
        <v>1</v>
      </c>
      <c r="D4" s="24">
        <v>0.38</v>
      </c>
      <c r="E4" s="24">
        <v>0</v>
      </c>
      <c r="F4" s="24">
        <v>0.5</v>
      </c>
      <c r="G4" s="24">
        <v>0.33</v>
      </c>
      <c r="H4" s="24">
        <v>0.5</v>
      </c>
      <c r="I4" s="24">
        <v>0.48</v>
      </c>
    </row>
    <row r="5" spans="1:9" x14ac:dyDescent="0.25">
      <c r="A5" s="23" t="s">
        <v>1</v>
      </c>
      <c r="B5" s="24">
        <v>0.55000000000000004</v>
      </c>
      <c r="C5" s="24">
        <v>0.36</v>
      </c>
      <c r="D5" s="24">
        <v>0.44</v>
      </c>
      <c r="E5" s="24">
        <v>0.11</v>
      </c>
      <c r="F5" s="24">
        <v>1</v>
      </c>
      <c r="G5" s="24">
        <v>0.1</v>
      </c>
      <c r="H5" s="24">
        <v>0.14000000000000001</v>
      </c>
      <c r="I5" s="24">
        <v>0.31</v>
      </c>
    </row>
    <row r="6" spans="1:9" x14ac:dyDescent="0.25">
      <c r="A6" s="23" t="s">
        <v>2</v>
      </c>
      <c r="B6" s="24">
        <v>0.2</v>
      </c>
      <c r="C6" s="24">
        <v>0.2</v>
      </c>
      <c r="D6" s="24">
        <v>0.14000000000000001</v>
      </c>
      <c r="E6" s="24">
        <v>0.27</v>
      </c>
      <c r="F6" s="24">
        <v>0.18</v>
      </c>
      <c r="G6" s="24">
        <v>0.18</v>
      </c>
      <c r="H6" s="24">
        <v>0.11</v>
      </c>
      <c r="I6" s="24">
        <v>0.17</v>
      </c>
    </row>
    <row r="7" spans="1:9" x14ac:dyDescent="0.25">
      <c r="A7" s="26" t="s">
        <v>47</v>
      </c>
      <c r="B7" s="25">
        <v>0.28000000000000003</v>
      </c>
      <c r="C7" s="25">
        <v>0.27</v>
      </c>
      <c r="D7" s="25">
        <v>0.21</v>
      </c>
      <c r="E7" s="25">
        <v>0.22</v>
      </c>
      <c r="F7" s="25">
        <v>0.25</v>
      </c>
      <c r="G7" s="25">
        <v>0.17</v>
      </c>
      <c r="H7" s="25">
        <v>0.15</v>
      </c>
      <c r="I7" s="25">
        <v>0.22</v>
      </c>
    </row>
    <row r="8" spans="1:9" x14ac:dyDescent="0.25">
      <c r="A8" s="10" t="s">
        <v>48</v>
      </c>
    </row>
    <row r="9" spans="1:9" x14ac:dyDescent="0.25">
      <c r="A9" s="10" t="s">
        <v>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279ED-20E4-4940-9E9A-19C7B5B2AFE7}">
  <dimension ref="A18:I30"/>
  <sheetViews>
    <sheetView workbookViewId="0">
      <selection activeCell="K29" sqref="K29"/>
    </sheetView>
  </sheetViews>
  <sheetFormatPr defaultRowHeight="15" x14ac:dyDescent="0.25"/>
  <cols>
    <col min="1" max="1" width="36.140625" customWidth="1"/>
    <col min="2" max="2" width="16.140625" bestFit="1" customWidth="1"/>
    <col min="3" max="3" width="13.5703125" customWidth="1"/>
    <col min="4" max="4" width="16.140625" bestFit="1" customWidth="1"/>
    <col min="5" max="5" width="13.5703125" customWidth="1"/>
    <col min="6" max="6" width="16.140625" bestFit="1" customWidth="1"/>
    <col min="7" max="7" width="12.42578125" customWidth="1"/>
    <col min="8" max="8" width="16.140625" bestFit="1" customWidth="1"/>
    <col min="9" max="9" width="12.85546875" customWidth="1"/>
  </cols>
  <sheetData>
    <row r="18" spans="1:9" x14ac:dyDescent="0.25">
      <c r="A18" s="9" t="s">
        <v>49</v>
      </c>
    </row>
    <row r="20" spans="1:9" x14ac:dyDescent="0.25">
      <c r="A20" s="9" t="s">
        <v>50</v>
      </c>
    </row>
    <row r="21" spans="1:9" x14ac:dyDescent="0.25">
      <c r="A21" s="27"/>
      <c r="B21" s="49" t="s">
        <v>0</v>
      </c>
      <c r="C21" s="50"/>
      <c r="D21" s="49" t="s">
        <v>1</v>
      </c>
      <c r="E21" s="50"/>
      <c r="F21" s="49" t="s">
        <v>2</v>
      </c>
      <c r="G21" s="50"/>
      <c r="H21" s="49" t="s">
        <v>3</v>
      </c>
      <c r="I21" s="50"/>
    </row>
    <row r="22" spans="1:9" ht="45" x14ac:dyDescent="0.25">
      <c r="A22" s="27" t="s">
        <v>30</v>
      </c>
      <c r="B22" s="27" t="s">
        <v>7</v>
      </c>
      <c r="C22" s="29" t="s">
        <v>51</v>
      </c>
      <c r="D22" s="27" t="s">
        <v>7</v>
      </c>
      <c r="E22" s="29" t="s">
        <v>51</v>
      </c>
      <c r="F22" s="27" t="s">
        <v>7</v>
      </c>
      <c r="G22" s="29" t="s">
        <v>51</v>
      </c>
      <c r="H22" s="27" t="s">
        <v>7</v>
      </c>
      <c r="I22" s="29" t="s">
        <v>51</v>
      </c>
    </row>
    <row r="23" spans="1:9" x14ac:dyDescent="0.25">
      <c r="A23" s="39" t="s">
        <v>73</v>
      </c>
      <c r="B23" s="28">
        <v>276000</v>
      </c>
      <c r="C23" s="28">
        <v>144000</v>
      </c>
      <c r="D23" s="28">
        <v>1065026</v>
      </c>
      <c r="E23" s="28">
        <v>615026</v>
      </c>
      <c r="F23" s="28">
        <v>9911938</v>
      </c>
      <c r="G23" s="28">
        <v>1981825</v>
      </c>
      <c r="H23" s="28">
        <v>11252964</v>
      </c>
      <c r="I23" s="28">
        <v>2740851</v>
      </c>
    </row>
    <row r="24" spans="1:9" x14ac:dyDescent="0.25">
      <c r="A24" s="39" t="s">
        <v>76</v>
      </c>
      <c r="B24" s="28">
        <v>198000</v>
      </c>
      <c r="C24" s="28">
        <v>198000</v>
      </c>
      <c r="D24" s="28">
        <v>1163244</v>
      </c>
      <c r="E24" s="28">
        <v>467244</v>
      </c>
      <c r="F24" s="28">
        <v>9005457</v>
      </c>
      <c r="G24" s="28">
        <v>2004800</v>
      </c>
      <c r="H24" s="28">
        <v>10366701</v>
      </c>
      <c r="I24" s="28">
        <v>2670044</v>
      </c>
    </row>
    <row r="25" spans="1:9" x14ac:dyDescent="0.25">
      <c r="A25" s="3" t="s">
        <v>31</v>
      </c>
      <c r="B25" s="28">
        <v>450000</v>
      </c>
      <c r="C25" s="28">
        <v>144000</v>
      </c>
      <c r="D25" s="28">
        <v>839404</v>
      </c>
      <c r="E25" s="28">
        <v>418404</v>
      </c>
      <c r="F25" s="28">
        <v>9194447</v>
      </c>
      <c r="G25" s="28">
        <v>1309565</v>
      </c>
      <c r="H25" s="28">
        <v>10483851</v>
      </c>
      <c r="I25" s="28">
        <v>1871969</v>
      </c>
    </row>
    <row r="26" spans="1:9" x14ac:dyDescent="0.25">
      <c r="A26" s="3" t="s">
        <v>32</v>
      </c>
      <c r="B26" s="28">
        <v>72000</v>
      </c>
      <c r="C26" s="28"/>
      <c r="D26" s="28">
        <v>843961</v>
      </c>
      <c r="E26" s="28">
        <v>117000</v>
      </c>
      <c r="F26" s="28">
        <v>4895103</v>
      </c>
      <c r="G26" s="28">
        <v>1392190</v>
      </c>
      <c r="H26" s="28">
        <v>5811064</v>
      </c>
      <c r="I26" s="28">
        <v>1509190</v>
      </c>
    </row>
    <row r="27" spans="1:9" x14ac:dyDescent="0.25">
      <c r="A27" s="3" t="s">
        <v>33</v>
      </c>
      <c r="B27" s="28">
        <v>126000</v>
      </c>
      <c r="C27" s="28">
        <v>54000</v>
      </c>
      <c r="D27" s="28">
        <v>117000</v>
      </c>
      <c r="E27" s="28">
        <v>117000</v>
      </c>
      <c r="F27" s="28">
        <v>3517834</v>
      </c>
      <c r="G27" s="28">
        <v>577200</v>
      </c>
      <c r="H27" s="28">
        <v>3760834</v>
      </c>
      <c r="I27" s="28">
        <v>748200</v>
      </c>
    </row>
    <row r="28" spans="1:9" x14ac:dyDescent="0.25">
      <c r="A28" s="3" t="s">
        <v>34</v>
      </c>
      <c r="B28" s="28">
        <v>180000</v>
      </c>
      <c r="C28" s="28">
        <v>72000</v>
      </c>
      <c r="D28" s="28">
        <v>937431</v>
      </c>
      <c r="E28" s="28">
        <v>117000</v>
      </c>
      <c r="F28" s="28">
        <v>6140016</v>
      </c>
      <c r="G28" s="28">
        <v>1206476</v>
      </c>
      <c r="H28" s="28">
        <v>7257447</v>
      </c>
      <c r="I28" s="28">
        <v>1395476</v>
      </c>
    </row>
    <row r="29" spans="1:9" x14ac:dyDescent="0.25">
      <c r="A29" s="3" t="s">
        <v>35</v>
      </c>
      <c r="B29" s="28">
        <v>414000</v>
      </c>
      <c r="C29" s="28">
        <v>210000</v>
      </c>
      <c r="D29" s="28">
        <v>639254</v>
      </c>
      <c r="E29" s="28">
        <v>110000</v>
      </c>
      <c r="F29" s="28">
        <v>9485119</v>
      </c>
      <c r="G29" s="28">
        <v>1098999</v>
      </c>
      <c r="H29" s="28">
        <v>10538373</v>
      </c>
      <c r="I29" s="28">
        <v>1418999</v>
      </c>
    </row>
    <row r="30" spans="1:9" x14ac:dyDescent="0.25">
      <c r="A30" s="31" t="s">
        <v>3</v>
      </c>
      <c r="B30" s="35">
        <v>1716000</v>
      </c>
      <c r="C30" s="35">
        <v>822000</v>
      </c>
      <c r="D30" s="35">
        <v>5605320</v>
      </c>
      <c r="E30" s="35">
        <v>1961674</v>
      </c>
      <c r="F30" s="35">
        <v>52149914</v>
      </c>
      <c r="G30" s="35">
        <v>9571055</v>
      </c>
      <c r="H30" s="35">
        <v>59471234</v>
      </c>
      <c r="I30" s="35">
        <v>12354729</v>
      </c>
    </row>
  </sheetData>
  <mergeCells count="4">
    <mergeCell ref="B21:C21"/>
    <mergeCell ref="D21:E21"/>
    <mergeCell ref="F21:G21"/>
    <mergeCell ref="H21:I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A43CA-FADE-4D87-A2CC-4E5403BCEFF2}">
  <dimension ref="A2:J19"/>
  <sheetViews>
    <sheetView workbookViewId="0">
      <selection activeCell="G5" sqref="G5:G18"/>
    </sheetView>
  </sheetViews>
  <sheetFormatPr defaultRowHeight="15" x14ac:dyDescent="0.25"/>
  <cols>
    <col min="1" max="1" width="33.140625" customWidth="1"/>
    <col min="2" max="2" width="12.42578125" bestFit="1" customWidth="1"/>
    <col min="3" max="3" width="11.85546875" bestFit="1" customWidth="1"/>
    <col min="4" max="4" width="12.42578125" bestFit="1" customWidth="1"/>
    <col min="5" max="5" width="11.85546875" bestFit="1" customWidth="1"/>
    <col min="6" max="6" width="12.42578125" bestFit="1" customWidth="1"/>
    <col min="7" max="7" width="11.85546875" bestFit="1" customWidth="1"/>
    <col min="8" max="8" width="12.42578125" bestFit="1" customWidth="1"/>
    <col min="9" max="9" width="11.85546875" bestFit="1" customWidth="1"/>
    <col min="10" max="10" width="10.5703125" bestFit="1" customWidth="1"/>
  </cols>
  <sheetData>
    <row r="2" spans="1:10" x14ac:dyDescent="0.25">
      <c r="A2" s="9" t="s">
        <v>52</v>
      </c>
    </row>
    <row r="3" spans="1:10" x14ac:dyDescent="0.25">
      <c r="A3" s="27"/>
      <c r="B3" s="49" t="s">
        <v>0</v>
      </c>
      <c r="C3" s="50"/>
      <c r="D3" s="49" t="s">
        <v>1</v>
      </c>
      <c r="E3" s="50"/>
      <c r="F3" s="49" t="s">
        <v>2</v>
      </c>
      <c r="G3" s="50"/>
      <c r="H3" s="49" t="s">
        <v>47</v>
      </c>
      <c r="I3" s="51"/>
      <c r="J3" s="50"/>
    </row>
    <row r="4" spans="1:10" x14ac:dyDescent="0.25">
      <c r="A4" s="27" t="s">
        <v>53</v>
      </c>
      <c r="B4" s="27" t="s">
        <v>4</v>
      </c>
      <c r="C4" s="27" t="s">
        <v>5</v>
      </c>
      <c r="D4" s="27" t="s">
        <v>4</v>
      </c>
      <c r="E4" s="27" t="s">
        <v>5</v>
      </c>
      <c r="F4" s="27" t="s">
        <v>4</v>
      </c>
      <c r="G4" s="27" t="s">
        <v>5</v>
      </c>
      <c r="H4" s="27" t="s">
        <v>4</v>
      </c>
      <c r="I4" s="27" t="s">
        <v>5</v>
      </c>
      <c r="J4" s="27" t="s">
        <v>54</v>
      </c>
    </row>
    <row r="5" spans="1:10" x14ac:dyDescent="0.25">
      <c r="A5" s="3" t="s">
        <v>55</v>
      </c>
      <c r="B5" s="3">
        <v>7</v>
      </c>
      <c r="C5" s="3">
        <v>5</v>
      </c>
      <c r="D5" s="3">
        <v>33</v>
      </c>
      <c r="E5" s="3">
        <v>10</v>
      </c>
      <c r="F5" s="3">
        <v>126</v>
      </c>
      <c r="G5" s="3">
        <v>21</v>
      </c>
      <c r="H5" s="3">
        <v>166</v>
      </c>
      <c r="I5" s="3">
        <v>36</v>
      </c>
      <c r="J5" s="30">
        <f t="shared" ref="J5:J19" si="0">I5/H5</f>
        <v>0.21686746987951808</v>
      </c>
    </row>
    <row r="6" spans="1:10" x14ac:dyDescent="0.25">
      <c r="A6" s="3" t="s">
        <v>56</v>
      </c>
      <c r="B6" s="3">
        <v>10</v>
      </c>
      <c r="C6" s="3">
        <v>4</v>
      </c>
      <c r="D6" s="3">
        <v>10</v>
      </c>
      <c r="E6" s="3">
        <v>4</v>
      </c>
      <c r="F6" s="3">
        <v>45</v>
      </c>
      <c r="G6" s="3">
        <v>9</v>
      </c>
      <c r="H6" s="3">
        <v>65</v>
      </c>
      <c r="I6" s="3">
        <v>17</v>
      </c>
      <c r="J6" s="30">
        <f t="shared" si="0"/>
        <v>0.26153846153846155</v>
      </c>
    </row>
    <row r="7" spans="1:10" x14ac:dyDescent="0.25">
      <c r="A7" s="3" t="s">
        <v>57</v>
      </c>
      <c r="B7" s="3">
        <v>3</v>
      </c>
      <c r="C7" s="3">
        <v>2</v>
      </c>
      <c r="D7" s="3">
        <v>4</v>
      </c>
      <c r="E7" s="3">
        <v>3</v>
      </c>
      <c r="F7" s="3">
        <v>32</v>
      </c>
      <c r="G7" s="3">
        <v>4</v>
      </c>
      <c r="H7" s="3">
        <v>39</v>
      </c>
      <c r="I7" s="3">
        <v>9</v>
      </c>
      <c r="J7" s="30">
        <f t="shared" si="0"/>
        <v>0.23076923076923078</v>
      </c>
    </row>
    <row r="8" spans="1:10" x14ac:dyDescent="0.25">
      <c r="A8" s="3" t="s">
        <v>58</v>
      </c>
      <c r="B8" s="3">
        <v>3</v>
      </c>
      <c r="C8" s="3">
        <v>1</v>
      </c>
      <c r="D8" s="3">
        <v>4</v>
      </c>
      <c r="E8" s="3"/>
      <c r="F8" s="3">
        <v>21</v>
      </c>
      <c r="G8" s="3">
        <v>5</v>
      </c>
      <c r="H8" s="3">
        <v>28</v>
      </c>
      <c r="I8" s="3">
        <v>6</v>
      </c>
      <c r="J8" s="30">
        <f t="shared" si="0"/>
        <v>0.21428571428571427</v>
      </c>
    </row>
    <row r="9" spans="1:10" x14ac:dyDescent="0.25">
      <c r="A9" s="3" t="s">
        <v>59</v>
      </c>
      <c r="B9" s="3">
        <v>2</v>
      </c>
      <c r="C9" s="3">
        <v>1</v>
      </c>
      <c r="D9" s="3">
        <v>1</v>
      </c>
      <c r="E9" s="3">
        <v>1</v>
      </c>
      <c r="F9" s="3">
        <v>7</v>
      </c>
      <c r="G9" s="3">
        <v>1</v>
      </c>
      <c r="H9" s="3">
        <v>10</v>
      </c>
      <c r="I9" s="3">
        <v>3</v>
      </c>
      <c r="J9" s="30">
        <f t="shared" si="0"/>
        <v>0.3</v>
      </c>
    </row>
    <row r="10" spans="1:10" x14ac:dyDescent="0.25">
      <c r="A10" s="3" t="s">
        <v>60</v>
      </c>
      <c r="B10" s="3"/>
      <c r="C10" s="3"/>
      <c r="D10" s="3">
        <v>1</v>
      </c>
      <c r="E10" s="3"/>
      <c r="F10" s="3">
        <v>3</v>
      </c>
      <c r="G10" s="3"/>
      <c r="H10" s="3">
        <v>4</v>
      </c>
      <c r="I10" s="3"/>
      <c r="J10" s="30">
        <f t="shared" si="0"/>
        <v>0</v>
      </c>
    </row>
    <row r="11" spans="1:10" ht="30" x14ac:dyDescent="0.25">
      <c r="A11" s="34" t="s">
        <v>61</v>
      </c>
      <c r="B11" s="3"/>
      <c r="C11" s="3"/>
      <c r="D11" s="3">
        <v>2</v>
      </c>
      <c r="E11" s="3"/>
      <c r="F11" s="3">
        <v>2</v>
      </c>
      <c r="G11" s="3"/>
      <c r="H11" s="3">
        <v>4</v>
      </c>
      <c r="I11" s="3"/>
      <c r="J11" s="30">
        <f t="shared" si="0"/>
        <v>0</v>
      </c>
    </row>
    <row r="12" spans="1:10" x14ac:dyDescent="0.25">
      <c r="A12" s="3" t="s">
        <v>62</v>
      </c>
      <c r="B12" s="3">
        <v>1</v>
      </c>
      <c r="C12" s="3"/>
      <c r="D12" s="3">
        <v>1</v>
      </c>
      <c r="E12" s="3"/>
      <c r="F12" s="3">
        <v>1</v>
      </c>
      <c r="G12" s="3"/>
      <c r="H12" s="3">
        <v>3</v>
      </c>
      <c r="I12" s="3"/>
      <c r="J12" s="30">
        <f t="shared" si="0"/>
        <v>0</v>
      </c>
    </row>
    <row r="13" spans="1:10" x14ac:dyDescent="0.25">
      <c r="A13" s="3" t="s">
        <v>63</v>
      </c>
      <c r="B13" s="3"/>
      <c r="C13" s="3"/>
      <c r="D13" s="3"/>
      <c r="E13" s="3"/>
      <c r="F13" s="3">
        <v>3</v>
      </c>
      <c r="G13" s="3"/>
      <c r="H13" s="3">
        <v>3</v>
      </c>
      <c r="I13" s="3"/>
      <c r="J13" s="30">
        <f t="shared" si="0"/>
        <v>0</v>
      </c>
    </row>
    <row r="14" spans="1:10" x14ac:dyDescent="0.25">
      <c r="A14" s="3" t="s">
        <v>64</v>
      </c>
      <c r="B14" s="3"/>
      <c r="C14" s="3"/>
      <c r="D14" s="3"/>
      <c r="E14" s="3"/>
      <c r="F14" s="3">
        <v>2</v>
      </c>
      <c r="G14" s="3"/>
      <c r="H14" s="3">
        <v>2</v>
      </c>
      <c r="I14" s="3"/>
      <c r="J14" s="30">
        <f t="shared" si="0"/>
        <v>0</v>
      </c>
    </row>
    <row r="15" spans="1:10" x14ac:dyDescent="0.25">
      <c r="A15" s="3" t="s">
        <v>65</v>
      </c>
      <c r="B15" s="3"/>
      <c r="C15" s="3"/>
      <c r="D15" s="3">
        <v>1</v>
      </c>
      <c r="E15" s="3"/>
      <c r="F15" s="3">
        <v>1</v>
      </c>
      <c r="G15" s="3">
        <v>1</v>
      </c>
      <c r="H15" s="3">
        <v>2</v>
      </c>
      <c r="I15" s="3">
        <v>1</v>
      </c>
      <c r="J15" s="30">
        <f t="shared" si="0"/>
        <v>0.5</v>
      </c>
    </row>
    <row r="16" spans="1:10" x14ac:dyDescent="0.25">
      <c r="A16" s="3" t="s">
        <v>66</v>
      </c>
      <c r="B16" s="3"/>
      <c r="C16" s="3"/>
      <c r="D16" s="3"/>
      <c r="E16" s="3"/>
      <c r="F16" s="3">
        <v>1</v>
      </c>
      <c r="G16" s="3">
        <v>1</v>
      </c>
      <c r="H16" s="3">
        <v>1</v>
      </c>
      <c r="I16" s="3">
        <v>1</v>
      </c>
      <c r="J16" s="30">
        <f t="shared" si="0"/>
        <v>1</v>
      </c>
    </row>
    <row r="17" spans="1:10" x14ac:dyDescent="0.25">
      <c r="A17" s="3" t="s">
        <v>67</v>
      </c>
      <c r="B17" s="3"/>
      <c r="C17" s="3"/>
      <c r="D17" s="3">
        <v>1</v>
      </c>
      <c r="E17" s="3"/>
      <c r="F17" s="3"/>
      <c r="G17" s="3"/>
      <c r="H17" s="3">
        <v>1</v>
      </c>
      <c r="I17" s="3"/>
      <c r="J17" s="30">
        <f t="shared" si="0"/>
        <v>0</v>
      </c>
    </row>
    <row r="18" spans="1:10" x14ac:dyDescent="0.25">
      <c r="A18" s="3" t="s">
        <v>68</v>
      </c>
      <c r="B18" s="3">
        <v>1</v>
      </c>
      <c r="C18" s="3"/>
      <c r="D18" s="3"/>
      <c r="E18" s="3"/>
      <c r="F18" s="3"/>
      <c r="G18" s="3"/>
      <c r="H18" s="3">
        <v>1</v>
      </c>
      <c r="I18" s="3"/>
      <c r="J18" s="30">
        <f t="shared" si="0"/>
        <v>0</v>
      </c>
    </row>
    <row r="19" spans="1:10" x14ac:dyDescent="0.25">
      <c r="A19" s="31" t="s">
        <v>69</v>
      </c>
      <c r="B19" s="32">
        <v>27</v>
      </c>
      <c r="C19" s="32">
        <v>13</v>
      </c>
      <c r="D19" s="32">
        <v>58</v>
      </c>
      <c r="E19" s="32">
        <v>18</v>
      </c>
      <c r="F19" s="32">
        <v>244</v>
      </c>
      <c r="G19" s="32">
        <v>42</v>
      </c>
      <c r="H19" s="32">
        <v>329</v>
      </c>
      <c r="I19" s="32">
        <v>73</v>
      </c>
      <c r="J19" s="33">
        <f t="shared" si="0"/>
        <v>0.22188449848024316</v>
      </c>
    </row>
  </sheetData>
  <mergeCells count="4">
    <mergeCell ref="B3:C3"/>
    <mergeCell ref="D3:E3"/>
    <mergeCell ref="F3:G3"/>
    <mergeCell ref="H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E2E22-27E6-48CF-AD04-08FEAEE898A2}">
  <dimension ref="A2:I19"/>
  <sheetViews>
    <sheetView workbookViewId="0">
      <selection activeCell="C20" sqref="C20"/>
    </sheetView>
  </sheetViews>
  <sheetFormatPr defaultRowHeight="15" x14ac:dyDescent="0.25"/>
  <cols>
    <col min="1" max="1" width="34.42578125" customWidth="1"/>
    <col min="2" max="2" width="11.42578125" bestFit="1" customWidth="1"/>
    <col min="3" max="3" width="9.5703125" bestFit="1" customWidth="1"/>
    <col min="4" max="4" width="11.42578125" bestFit="1" customWidth="1"/>
    <col min="5" max="5" width="11.28515625" customWidth="1"/>
    <col min="6" max="6" width="13.42578125" customWidth="1"/>
    <col min="7" max="7" width="11.42578125" bestFit="1" customWidth="1"/>
    <col min="8" max="8" width="12.7109375" bestFit="1" customWidth="1"/>
    <col min="9" max="9" width="13.140625" customWidth="1"/>
  </cols>
  <sheetData>
    <row r="2" spans="1:9" x14ac:dyDescent="0.25">
      <c r="A2" s="9" t="s">
        <v>70</v>
      </c>
    </row>
    <row r="3" spans="1:9" x14ac:dyDescent="0.25">
      <c r="A3" s="27"/>
      <c r="B3" s="49" t="s">
        <v>0</v>
      </c>
      <c r="C3" s="50"/>
      <c r="D3" s="49" t="s">
        <v>1</v>
      </c>
      <c r="E3" s="50"/>
      <c r="F3" s="49" t="s">
        <v>2</v>
      </c>
      <c r="G3" s="50"/>
      <c r="H3" s="52" t="s">
        <v>47</v>
      </c>
      <c r="I3" s="52"/>
    </row>
    <row r="4" spans="1:9" ht="45" x14ac:dyDescent="0.25">
      <c r="A4" s="27" t="s">
        <v>53</v>
      </c>
      <c r="B4" s="29" t="s">
        <v>7</v>
      </c>
      <c r="C4" s="29" t="s">
        <v>8</v>
      </c>
      <c r="D4" s="29" t="s">
        <v>7</v>
      </c>
      <c r="E4" s="29" t="s">
        <v>8</v>
      </c>
      <c r="F4" s="29" t="s">
        <v>7</v>
      </c>
      <c r="G4" s="29" t="s">
        <v>8</v>
      </c>
      <c r="H4" s="29" t="s">
        <v>7</v>
      </c>
      <c r="I4" s="29" t="s">
        <v>8</v>
      </c>
    </row>
    <row r="5" spans="1:9" x14ac:dyDescent="0.25">
      <c r="A5" s="3" t="s">
        <v>55</v>
      </c>
      <c r="B5" s="28">
        <v>450000</v>
      </c>
      <c r="C5" s="28">
        <v>318000</v>
      </c>
      <c r="D5" s="28">
        <v>3217485</v>
      </c>
      <c r="E5" s="28">
        <v>1075524</v>
      </c>
      <c r="F5" s="28">
        <v>26934949</v>
      </c>
      <c r="G5" s="28">
        <v>4708817</v>
      </c>
      <c r="H5" s="28">
        <v>30602434</v>
      </c>
      <c r="I5" s="28">
        <v>6102341</v>
      </c>
    </row>
    <row r="6" spans="1:9" x14ac:dyDescent="0.25">
      <c r="A6" s="3" t="s">
        <v>56</v>
      </c>
      <c r="B6" s="28">
        <v>594000</v>
      </c>
      <c r="C6" s="28">
        <v>252000</v>
      </c>
      <c r="D6" s="28">
        <v>1005746</v>
      </c>
      <c r="E6" s="28">
        <v>467746</v>
      </c>
      <c r="F6" s="28">
        <v>9315068</v>
      </c>
      <c r="G6" s="28">
        <v>2040440</v>
      </c>
      <c r="H6" s="28">
        <v>10914814</v>
      </c>
      <c r="I6" s="28">
        <v>2760186</v>
      </c>
    </row>
    <row r="7" spans="1:9" x14ac:dyDescent="0.25">
      <c r="A7" s="3" t="s">
        <v>57</v>
      </c>
      <c r="B7" s="28">
        <v>180000</v>
      </c>
      <c r="C7" s="28">
        <v>108000</v>
      </c>
      <c r="D7" s="28">
        <v>377404</v>
      </c>
      <c r="E7" s="28">
        <v>301404</v>
      </c>
      <c r="F7" s="28">
        <v>6794923</v>
      </c>
      <c r="G7" s="28">
        <v>904550</v>
      </c>
      <c r="H7" s="28">
        <v>7352327</v>
      </c>
      <c r="I7" s="28">
        <v>1313954</v>
      </c>
    </row>
    <row r="8" spans="1:9" x14ac:dyDescent="0.25">
      <c r="A8" s="3" t="s">
        <v>58</v>
      </c>
      <c r="B8" s="28">
        <v>204000</v>
      </c>
      <c r="C8" s="28">
        <v>72000</v>
      </c>
      <c r="D8" s="28">
        <v>377255</v>
      </c>
      <c r="E8" s="28"/>
      <c r="F8" s="28">
        <v>4920478</v>
      </c>
      <c r="G8" s="28">
        <v>1262448</v>
      </c>
      <c r="H8" s="28">
        <v>5501733</v>
      </c>
      <c r="I8" s="28">
        <v>1334448</v>
      </c>
    </row>
    <row r="9" spans="1:9" x14ac:dyDescent="0.25">
      <c r="A9" s="3" t="s">
        <v>59</v>
      </c>
      <c r="B9" s="28">
        <v>144000</v>
      </c>
      <c r="C9" s="28">
        <v>72000</v>
      </c>
      <c r="D9" s="28">
        <v>117000</v>
      </c>
      <c r="E9" s="28">
        <v>117000</v>
      </c>
      <c r="F9" s="28">
        <v>1657200</v>
      </c>
      <c r="G9" s="28">
        <v>270000</v>
      </c>
      <c r="H9" s="28">
        <v>1918200</v>
      </c>
      <c r="I9" s="28">
        <v>459000</v>
      </c>
    </row>
    <row r="10" spans="1:9" x14ac:dyDescent="0.25">
      <c r="A10" s="3" t="s">
        <v>60</v>
      </c>
      <c r="B10" s="28"/>
      <c r="C10" s="28"/>
      <c r="D10" s="28">
        <v>116999</v>
      </c>
      <c r="E10" s="28"/>
      <c r="F10" s="28">
        <v>683221</v>
      </c>
      <c r="G10" s="28"/>
      <c r="H10" s="28">
        <v>800220</v>
      </c>
      <c r="I10" s="28"/>
    </row>
    <row r="11" spans="1:9" x14ac:dyDescent="0.25">
      <c r="A11" s="3" t="s">
        <v>63</v>
      </c>
      <c r="B11" s="28"/>
      <c r="C11" s="28"/>
      <c r="D11" s="28"/>
      <c r="E11" s="28"/>
      <c r="F11" s="28">
        <v>546800</v>
      </c>
      <c r="G11" s="28"/>
      <c r="H11" s="28">
        <v>546800</v>
      </c>
      <c r="I11" s="28"/>
    </row>
    <row r="12" spans="1:9" ht="30" x14ac:dyDescent="0.25">
      <c r="A12" s="34" t="s">
        <v>61</v>
      </c>
      <c r="B12" s="28"/>
      <c r="C12" s="28"/>
      <c r="D12" s="28">
        <v>169431</v>
      </c>
      <c r="E12" s="28"/>
      <c r="F12" s="28">
        <v>351000</v>
      </c>
      <c r="G12" s="28"/>
      <c r="H12" s="28">
        <v>520431</v>
      </c>
      <c r="I12" s="28"/>
    </row>
    <row r="13" spans="1:9" x14ac:dyDescent="0.25">
      <c r="A13" s="3" t="s">
        <v>64</v>
      </c>
      <c r="B13" s="28"/>
      <c r="C13" s="28"/>
      <c r="D13" s="28"/>
      <c r="E13" s="28"/>
      <c r="F13" s="28">
        <v>369075</v>
      </c>
      <c r="G13" s="28"/>
      <c r="H13" s="28">
        <v>369075</v>
      </c>
      <c r="I13" s="28"/>
    </row>
    <row r="14" spans="1:9" x14ac:dyDescent="0.25">
      <c r="A14" s="3" t="s">
        <v>62</v>
      </c>
      <c r="B14" s="28">
        <v>72000</v>
      </c>
      <c r="C14" s="28"/>
      <c r="D14" s="28">
        <v>76000</v>
      </c>
      <c r="E14" s="28"/>
      <c r="F14" s="28">
        <v>192400</v>
      </c>
      <c r="G14" s="28"/>
      <c r="H14" s="28">
        <v>340400</v>
      </c>
      <c r="I14" s="28"/>
    </row>
    <row r="15" spans="1:9" x14ac:dyDescent="0.25">
      <c r="A15" s="3" t="s">
        <v>65</v>
      </c>
      <c r="B15" s="28"/>
      <c r="C15" s="28"/>
      <c r="D15" s="28">
        <v>72000</v>
      </c>
      <c r="E15" s="28"/>
      <c r="F15" s="28">
        <v>192400</v>
      </c>
      <c r="G15" s="28">
        <v>192400</v>
      </c>
      <c r="H15" s="28">
        <v>264400</v>
      </c>
      <c r="I15" s="28">
        <v>192400</v>
      </c>
    </row>
    <row r="16" spans="1:9" x14ac:dyDescent="0.25">
      <c r="A16" s="3" t="s">
        <v>66</v>
      </c>
      <c r="B16" s="28"/>
      <c r="C16" s="28"/>
      <c r="D16" s="28"/>
      <c r="E16" s="28"/>
      <c r="F16" s="28">
        <v>192400</v>
      </c>
      <c r="G16" s="28">
        <v>192400</v>
      </c>
      <c r="H16" s="28">
        <v>192400</v>
      </c>
      <c r="I16" s="28">
        <v>192400</v>
      </c>
    </row>
    <row r="17" spans="1:9" x14ac:dyDescent="0.25">
      <c r="A17" s="3" t="s">
        <v>67</v>
      </c>
      <c r="B17" s="28"/>
      <c r="C17" s="28"/>
      <c r="D17" s="28">
        <v>76000</v>
      </c>
      <c r="E17" s="28"/>
      <c r="F17" s="28"/>
      <c r="G17" s="28"/>
      <c r="H17" s="28">
        <v>76000</v>
      </c>
      <c r="I17" s="28"/>
    </row>
    <row r="18" spans="1:9" x14ac:dyDescent="0.25">
      <c r="A18" s="3" t="s">
        <v>68</v>
      </c>
      <c r="B18" s="28">
        <v>72000</v>
      </c>
      <c r="C18" s="28"/>
      <c r="D18" s="28"/>
      <c r="E18" s="28"/>
      <c r="F18" s="28"/>
      <c r="G18" s="28"/>
      <c r="H18" s="28">
        <v>72000</v>
      </c>
      <c r="I18" s="28"/>
    </row>
    <row r="19" spans="1:9" x14ac:dyDescent="0.25">
      <c r="A19" s="31" t="s">
        <v>69</v>
      </c>
      <c r="B19" s="35">
        <v>1716000</v>
      </c>
      <c r="C19" s="35">
        <v>822000</v>
      </c>
      <c r="D19" s="35">
        <v>5605320</v>
      </c>
      <c r="E19" s="35">
        <v>1961674</v>
      </c>
      <c r="F19" s="35">
        <v>52149914</v>
      </c>
      <c r="G19" s="35">
        <v>9571055</v>
      </c>
      <c r="H19" s="35">
        <v>59471234</v>
      </c>
      <c r="I19" s="35">
        <v>12354729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5F112-A21B-4397-87D1-D5C7958B0075}">
  <dimension ref="A2:X20"/>
  <sheetViews>
    <sheetView tabSelected="1" workbookViewId="0">
      <selection activeCell="O26" sqref="O26"/>
    </sheetView>
  </sheetViews>
  <sheetFormatPr defaultRowHeight="15" x14ac:dyDescent="0.25"/>
  <cols>
    <col min="1" max="1" width="38.140625" customWidth="1"/>
    <col min="2" max="3" width="12.5703125" customWidth="1"/>
    <col min="4" max="4" width="10.85546875" customWidth="1"/>
    <col min="5" max="5" width="11.85546875" customWidth="1"/>
    <col min="6" max="6" width="9.85546875" customWidth="1"/>
    <col min="7" max="7" width="10.7109375" customWidth="1"/>
    <col min="8" max="8" width="11.5703125" customWidth="1"/>
    <col min="9" max="9" width="10.5703125" customWidth="1"/>
    <col min="10" max="10" width="11.85546875" customWidth="1"/>
    <col min="21" max="21" width="30.42578125" customWidth="1"/>
    <col min="22" max="22" width="11.28515625" bestFit="1" customWidth="1"/>
  </cols>
  <sheetData>
    <row r="2" spans="1:24" x14ac:dyDescent="0.25">
      <c r="A2" s="9" t="s">
        <v>71</v>
      </c>
    </row>
    <row r="3" spans="1:24" x14ac:dyDescent="0.25">
      <c r="A3" s="27"/>
      <c r="B3" s="27"/>
      <c r="C3" s="49" t="s">
        <v>0</v>
      </c>
      <c r="D3" s="50"/>
      <c r="E3" s="49" t="s">
        <v>1</v>
      </c>
      <c r="F3" s="50"/>
      <c r="G3" s="49" t="s">
        <v>2</v>
      </c>
      <c r="H3" s="50"/>
      <c r="I3" s="49" t="s">
        <v>47</v>
      </c>
      <c r="J3" s="50"/>
    </row>
    <row r="4" spans="1:24" ht="30" x14ac:dyDescent="0.25">
      <c r="A4" s="31" t="s">
        <v>30</v>
      </c>
      <c r="B4" s="29" t="s">
        <v>72</v>
      </c>
      <c r="C4" s="29" t="s">
        <v>4</v>
      </c>
      <c r="D4" s="29" t="s">
        <v>5</v>
      </c>
      <c r="E4" s="29" t="s">
        <v>4</v>
      </c>
      <c r="F4" s="29" t="s">
        <v>5</v>
      </c>
      <c r="G4" s="29" t="s">
        <v>4</v>
      </c>
      <c r="H4" s="29" t="s">
        <v>5</v>
      </c>
      <c r="I4" s="29" t="s">
        <v>4</v>
      </c>
      <c r="J4" s="29" t="s">
        <v>5</v>
      </c>
      <c r="U4" s="29"/>
      <c r="V4" s="29"/>
      <c r="W4" s="29" t="s">
        <v>74</v>
      </c>
      <c r="X4" s="29" t="s">
        <v>75</v>
      </c>
    </row>
    <row r="5" spans="1:24" x14ac:dyDescent="0.25">
      <c r="A5" s="56" t="s">
        <v>73</v>
      </c>
      <c r="B5" s="3" t="s">
        <v>74</v>
      </c>
      <c r="C5" s="3">
        <v>4</v>
      </c>
      <c r="D5" s="3">
        <v>2</v>
      </c>
      <c r="E5" s="3">
        <v>5</v>
      </c>
      <c r="F5" s="3">
        <v>2</v>
      </c>
      <c r="G5" s="3">
        <v>39</v>
      </c>
      <c r="H5" s="3">
        <v>7</v>
      </c>
      <c r="I5" s="3">
        <v>48</v>
      </c>
      <c r="J5" s="3">
        <v>11</v>
      </c>
      <c r="U5" s="55" t="s">
        <v>73</v>
      </c>
      <c r="V5" s="23" t="s">
        <v>93</v>
      </c>
      <c r="W5" s="24">
        <v>0.8</v>
      </c>
      <c r="X5" s="24">
        <v>0.2</v>
      </c>
    </row>
    <row r="6" spans="1:24" x14ac:dyDescent="0.25">
      <c r="A6" s="57"/>
      <c r="B6" s="3" t="s">
        <v>75</v>
      </c>
      <c r="C6" s="3"/>
      <c r="D6" s="3"/>
      <c r="E6" s="3">
        <v>6</v>
      </c>
      <c r="F6" s="3">
        <v>4</v>
      </c>
      <c r="G6" s="3">
        <v>6</v>
      </c>
      <c r="H6" s="3">
        <v>2</v>
      </c>
      <c r="I6" s="3">
        <v>12</v>
      </c>
      <c r="J6" s="3">
        <v>6</v>
      </c>
      <c r="U6" s="55"/>
      <c r="V6" s="23" t="s">
        <v>94</v>
      </c>
      <c r="W6" s="24">
        <v>0.6470588235294118</v>
      </c>
      <c r="X6" s="24">
        <v>0.35294117647058826</v>
      </c>
    </row>
    <row r="7" spans="1:24" x14ac:dyDescent="0.25">
      <c r="A7" s="56" t="s">
        <v>76</v>
      </c>
      <c r="B7" s="3" t="s">
        <v>74</v>
      </c>
      <c r="C7" s="3">
        <v>1</v>
      </c>
      <c r="D7" s="3">
        <v>1</v>
      </c>
      <c r="E7" s="3">
        <v>2</v>
      </c>
      <c r="F7" s="3">
        <v>1</v>
      </c>
      <c r="G7" s="3">
        <v>35</v>
      </c>
      <c r="H7" s="3">
        <v>8</v>
      </c>
      <c r="I7" s="3">
        <v>38</v>
      </c>
      <c r="J7" s="3">
        <v>10</v>
      </c>
      <c r="U7" s="55" t="s">
        <v>76</v>
      </c>
      <c r="V7" s="23" t="s">
        <v>93</v>
      </c>
      <c r="W7" s="24">
        <v>0.69090909090909092</v>
      </c>
      <c r="X7" s="24">
        <v>0.30909090909090908</v>
      </c>
    </row>
    <row r="8" spans="1:24" x14ac:dyDescent="0.25">
      <c r="A8" s="57"/>
      <c r="B8" s="3" t="s">
        <v>75</v>
      </c>
      <c r="C8" s="3">
        <v>2</v>
      </c>
      <c r="D8" s="3">
        <v>2</v>
      </c>
      <c r="E8" s="3">
        <v>9</v>
      </c>
      <c r="F8" s="3">
        <v>3</v>
      </c>
      <c r="G8" s="3">
        <v>6</v>
      </c>
      <c r="H8" s="3"/>
      <c r="I8" s="3">
        <v>17</v>
      </c>
      <c r="J8" s="3">
        <v>5</v>
      </c>
      <c r="U8" s="55"/>
      <c r="V8" s="23" t="s">
        <v>94</v>
      </c>
      <c r="W8" s="24">
        <v>0.66666666666666663</v>
      </c>
      <c r="X8" s="24">
        <v>0.33333333333333331</v>
      </c>
    </row>
    <row r="9" spans="1:24" x14ac:dyDescent="0.25">
      <c r="A9" s="56" t="s">
        <v>31</v>
      </c>
      <c r="B9" s="3" t="s">
        <v>74</v>
      </c>
      <c r="C9" s="3">
        <v>8</v>
      </c>
      <c r="D9" s="3">
        <v>3</v>
      </c>
      <c r="E9" s="3">
        <v>7</v>
      </c>
      <c r="F9" s="3">
        <v>3</v>
      </c>
      <c r="G9" s="3">
        <v>36</v>
      </c>
      <c r="H9" s="3">
        <v>6</v>
      </c>
      <c r="I9" s="3">
        <v>51</v>
      </c>
      <c r="J9" s="3">
        <v>12</v>
      </c>
      <c r="U9" s="55" t="s">
        <v>31</v>
      </c>
      <c r="V9" s="23" t="s">
        <v>93</v>
      </c>
      <c r="W9" s="24">
        <v>0.83606557377049184</v>
      </c>
      <c r="X9" s="24">
        <v>0.16393442622950818</v>
      </c>
    </row>
    <row r="10" spans="1:24" x14ac:dyDescent="0.25">
      <c r="A10" s="57"/>
      <c r="B10" s="3" t="s">
        <v>75</v>
      </c>
      <c r="C10" s="3"/>
      <c r="D10" s="3"/>
      <c r="E10" s="3">
        <v>2</v>
      </c>
      <c r="F10" s="3">
        <v>1</v>
      </c>
      <c r="G10" s="3">
        <v>8</v>
      </c>
      <c r="H10" s="3"/>
      <c r="I10" s="3">
        <v>10</v>
      </c>
      <c r="J10" s="3">
        <v>1</v>
      </c>
      <c r="U10" s="55"/>
      <c r="V10" s="23" t="s">
        <v>94</v>
      </c>
      <c r="W10" s="24">
        <v>0.92307692307692313</v>
      </c>
      <c r="X10" s="24">
        <v>7.6923076923076927E-2</v>
      </c>
    </row>
    <row r="11" spans="1:24" x14ac:dyDescent="0.25">
      <c r="A11" s="56" t="s">
        <v>32</v>
      </c>
      <c r="B11" s="3" t="s">
        <v>74</v>
      </c>
      <c r="C11" s="3"/>
      <c r="D11" s="3"/>
      <c r="E11" s="3">
        <v>6</v>
      </c>
      <c r="F11" s="3"/>
      <c r="G11" s="3">
        <v>13</v>
      </c>
      <c r="H11" s="3">
        <v>3</v>
      </c>
      <c r="I11" s="3">
        <v>19</v>
      </c>
      <c r="J11" s="3">
        <v>3</v>
      </c>
      <c r="U11" s="55" t="s">
        <v>32</v>
      </c>
      <c r="V11" s="23" t="s">
        <v>93</v>
      </c>
      <c r="W11" s="24">
        <v>0.59375</v>
      </c>
      <c r="X11" s="24">
        <v>0.40625</v>
      </c>
    </row>
    <row r="12" spans="1:24" x14ac:dyDescent="0.25">
      <c r="A12" s="57"/>
      <c r="B12" s="3" t="s">
        <v>75</v>
      </c>
      <c r="C12" s="3">
        <v>1</v>
      </c>
      <c r="D12" s="3"/>
      <c r="E12" s="3">
        <v>3</v>
      </c>
      <c r="F12" s="3">
        <v>1</v>
      </c>
      <c r="G12" s="3">
        <v>9</v>
      </c>
      <c r="H12" s="3">
        <v>3</v>
      </c>
      <c r="I12" s="3">
        <v>13</v>
      </c>
      <c r="J12" s="3">
        <v>4</v>
      </c>
      <c r="U12" s="55"/>
      <c r="V12" s="23" t="s">
        <v>94</v>
      </c>
      <c r="W12" s="24">
        <v>0.42857142857142855</v>
      </c>
      <c r="X12" s="24">
        <v>0.5714285714285714</v>
      </c>
    </row>
    <row r="13" spans="1:24" x14ac:dyDescent="0.25">
      <c r="A13" s="56" t="s">
        <v>33</v>
      </c>
      <c r="B13" s="3" t="s">
        <v>74</v>
      </c>
      <c r="C13" s="3">
        <v>1</v>
      </c>
      <c r="D13" s="3">
        <v>1</v>
      </c>
      <c r="E13" s="3">
        <v>1</v>
      </c>
      <c r="F13" s="3">
        <v>1</v>
      </c>
      <c r="G13" s="3">
        <v>8</v>
      </c>
      <c r="H13" s="3">
        <v>1</v>
      </c>
      <c r="I13" s="3">
        <v>10</v>
      </c>
      <c r="J13" s="3">
        <v>3</v>
      </c>
      <c r="U13" s="58" t="s">
        <v>33</v>
      </c>
      <c r="V13" s="23" t="s">
        <v>93</v>
      </c>
      <c r="W13" s="24">
        <v>0.5</v>
      </c>
      <c r="X13" s="24">
        <v>0.5</v>
      </c>
    </row>
    <row r="14" spans="1:24" x14ac:dyDescent="0.25">
      <c r="A14" s="57"/>
      <c r="B14" s="3" t="s">
        <v>75</v>
      </c>
      <c r="C14" s="3">
        <v>1</v>
      </c>
      <c r="D14" s="3"/>
      <c r="E14" s="3"/>
      <c r="F14" s="3"/>
      <c r="G14" s="3">
        <v>9</v>
      </c>
      <c r="H14" s="3">
        <v>2</v>
      </c>
      <c r="I14" s="3">
        <v>10</v>
      </c>
      <c r="J14" s="3">
        <v>2</v>
      </c>
      <c r="U14" s="58"/>
      <c r="V14" s="23" t="s">
        <v>94</v>
      </c>
      <c r="W14" s="24">
        <v>0.6</v>
      </c>
      <c r="X14" s="24">
        <v>0.4</v>
      </c>
    </row>
    <row r="15" spans="1:24" x14ac:dyDescent="0.25">
      <c r="A15" s="56" t="s">
        <v>34</v>
      </c>
      <c r="B15" s="3" t="s">
        <v>74</v>
      </c>
      <c r="C15" s="3">
        <v>1</v>
      </c>
      <c r="D15" s="3">
        <v>1</v>
      </c>
      <c r="E15" s="3">
        <v>8</v>
      </c>
      <c r="F15" s="3"/>
      <c r="G15" s="3">
        <v>12</v>
      </c>
      <c r="H15" s="3">
        <v>5</v>
      </c>
      <c r="I15" s="3">
        <v>21</v>
      </c>
      <c r="J15" s="3">
        <v>6</v>
      </c>
      <c r="U15" s="55" t="s">
        <v>34</v>
      </c>
      <c r="V15" s="23" t="s">
        <v>93</v>
      </c>
      <c r="W15" s="24">
        <v>0.51219512195121952</v>
      </c>
      <c r="X15" s="24">
        <v>0.48780487804878048</v>
      </c>
    </row>
    <row r="16" spans="1:24" x14ac:dyDescent="0.25">
      <c r="A16" s="57"/>
      <c r="B16" s="3" t="s">
        <v>75</v>
      </c>
      <c r="C16" s="3">
        <v>2</v>
      </c>
      <c r="D16" s="3"/>
      <c r="E16" s="3">
        <v>2</v>
      </c>
      <c r="F16" s="3">
        <v>1</v>
      </c>
      <c r="G16" s="3">
        <v>16</v>
      </c>
      <c r="H16" s="3"/>
      <c r="I16" s="3">
        <v>20</v>
      </c>
      <c r="J16" s="3">
        <v>1</v>
      </c>
      <c r="U16" s="55"/>
      <c r="V16" s="23" t="s">
        <v>94</v>
      </c>
      <c r="W16" s="24">
        <v>0.8571428571428571</v>
      </c>
      <c r="X16" s="24">
        <v>0.14285714285714285</v>
      </c>
    </row>
    <row r="17" spans="1:24" x14ac:dyDescent="0.25">
      <c r="A17" s="56" t="s">
        <v>35</v>
      </c>
      <c r="B17" s="3" t="s">
        <v>74</v>
      </c>
      <c r="C17" s="3">
        <v>2</v>
      </c>
      <c r="D17" s="3">
        <v>1</v>
      </c>
      <c r="E17" s="3"/>
      <c r="F17" s="3"/>
      <c r="G17" s="3">
        <v>22</v>
      </c>
      <c r="H17" s="3">
        <v>3</v>
      </c>
      <c r="I17" s="3">
        <v>24</v>
      </c>
      <c r="J17" s="3">
        <v>4</v>
      </c>
      <c r="U17" s="55" t="s">
        <v>35</v>
      </c>
      <c r="V17" s="23" t="s">
        <v>93</v>
      </c>
      <c r="W17" s="24">
        <v>0.4</v>
      </c>
      <c r="X17" s="24">
        <v>0.6</v>
      </c>
    </row>
    <row r="18" spans="1:24" x14ac:dyDescent="0.25">
      <c r="A18" s="57"/>
      <c r="B18" s="3" t="s">
        <v>75</v>
      </c>
      <c r="C18" s="3">
        <v>4</v>
      </c>
      <c r="D18" s="3">
        <v>2</v>
      </c>
      <c r="E18" s="3">
        <v>7</v>
      </c>
      <c r="F18" s="3">
        <v>1</v>
      </c>
      <c r="G18" s="3">
        <v>25</v>
      </c>
      <c r="H18" s="3">
        <v>2</v>
      </c>
      <c r="I18" s="3">
        <v>36</v>
      </c>
      <c r="J18" s="3">
        <v>5</v>
      </c>
      <c r="U18" s="55"/>
      <c r="V18" s="23" t="s">
        <v>94</v>
      </c>
      <c r="W18" s="24">
        <v>0.44444444444444442</v>
      </c>
      <c r="X18" s="24">
        <v>0.55555555555555558</v>
      </c>
    </row>
    <row r="19" spans="1:24" x14ac:dyDescent="0.25">
      <c r="A19" s="53" t="s">
        <v>77</v>
      </c>
      <c r="B19" s="31" t="s">
        <v>74</v>
      </c>
      <c r="C19" s="32">
        <v>17</v>
      </c>
      <c r="D19" s="32">
        <v>9</v>
      </c>
      <c r="E19" s="32">
        <v>29</v>
      </c>
      <c r="F19" s="32">
        <v>7</v>
      </c>
      <c r="G19" s="32">
        <v>165</v>
      </c>
      <c r="H19" s="32">
        <v>33</v>
      </c>
      <c r="I19" s="32">
        <f>C19+E19+G19</f>
        <v>211</v>
      </c>
      <c r="J19" s="32">
        <f>D19+F19+H19</f>
        <v>49</v>
      </c>
      <c r="L19" s="9" t="s">
        <v>78</v>
      </c>
    </row>
    <row r="20" spans="1:24" x14ac:dyDescent="0.25">
      <c r="A20" s="54"/>
      <c r="B20" s="31" t="s">
        <v>75</v>
      </c>
      <c r="C20" s="32">
        <v>10</v>
      </c>
      <c r="D20" s="32">
        <v>4</v>
      </c>
      <c r="E20" s="32">
        <v>29</v>
      </c>
      <c r="F20" s="32">
        <v>11</v>
      </c>
      <c r="G20" s="32">
        <v>79</v>
      </c>
      <c r="H20" s="32">
        <v>9</v>
      </c>
      <c r="I20" s="32">
        <f>C20+E20+G20</f>
        <v>118</v>
      </c>
      <c r="J20" s="32">
        <f>D20+F20+H20</f>
        <v>24</v>
      </c>
      <c r="L20" s="10" t="s">
        <v>36</v>
      </c>
    </row>
  </sheetData>
  <mergeCells count="19">
    <mergeCell ref="U11:U12"/>
    <mergeCell ref="U13:U14"/>
    <mergeCell ref="U15:U16"/>
    <mergeCell ref="A19:A20"/>
    <mergeCell ref="U5:U6"/>
    <mergeCell ref="C3:D3"/>
    <mergeCell ref="E3:F3"/>
    <mergeCell ref="G3:H3"/>
    <mergeCell ref="A5:A6"/>
    <mergeCell ref="A7:A8"/>
    <mergeCell ref="A9:A10"/>
    <mergeCell ref="I3:J3"/>
    <mergeCell ref="U17:U18"/>
    <mergeCell ref="A11:A12"/>
    <mergeCell ref="A13:A14"/>
    <mergeCell ref="A15:A16"/>
    <mergeCell ref="A17:A18"/>
    <mergeCell ref="U7:U8"/>
    <mergeCell ref="U9:U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11</vt:i4>
      </vt:variant>
    </vt:vector>
  </HeadingPairs>
  <TitlesOfParts>
    <vt:vector size="11" baseType="lpstr">
      <vt:lpstr>Tabel 1, joonis 1</vt:lpstr>
      <vt:lpstr>Tabel 2</vt:lpstr>
      <vt:lpstr>Tabel 3</vt:lpstr>
      <vt:lpstr>Tabel 4, joonis 2</vt:lpstr>
      <vt:lpstr>Tabel 5</vt:lpstr>
      <vt:lpstr>Joonis 4, tabel 6</vt:lpstr>
      <vt:lpstr>Tabel 7</vt:lpstr>
      <vt:lpstr>Tabel 8</vt:lpstr>
      <vt:lpstr>Tabel 9, joonis 5</vt:lpstr>
      <vt:lpstr>Joonis 6</vt:lpstr>
      <vt:lpstr>Tabel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Maarja Sillaste</dc:creator>
  <cp:lastModifiedBy>Maarja Sillaste</cp:lastModifiedBy>
  <dcterms:created xsi:type="dcterms:W3CDTF">2023-12-27T06:34:49Z</dcterms:created>
  <dcterms:modified xsi:type="dcterms:W3CDTF">2024-01-09T10:21:58Z</dcterms:modified>
</cp:coreProperties>
</file>