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rja.sillaste\Desktop\"/>
    </mc:Choice>
  </mc:AlternateContent>
  <xr:revisionPtr revIDLastSave="0" documentId="13_ncr:1_{E72885CE-6D48-4653-B131-CBB34E2063FB}" xr6:coauthVersionLast="47" xr6:coauthVersionMax="47" xr10:uidLastSave="{00000000-0000-0000-0000-000000000000}"/>
  <bookViews>
    <workbookView xWindow="28680" yWindow="-120" windowWidth="29040" windowHeight="17640" xr2:uid="{5943DED4-DFF4-40DA-83EC-3CA817B90E54}"/>
  </bookViews>
  <sheets>
    <sheet name="Table 1, figure 1" sheetId="1" r:id="rId1"/>
    <sheet name="Table 2" sheetId="3" r:id="rId2"/>
    <sheet name="Table 3" sheetId="2" r:id="rId3"/>
    <sheet name="Table 4, figure 2" sheetId="4" r:id="rId4"/>
    <sheet name="Table 5, figure 3" sheetId="6" r:id="rId5"/>
    <sheet name="Table 6" sheetId="5" r:id="rId6"/>
    <sheet name="Table 7" sheetId="7" r:id="rId7"/>
    <sheet name="Table 8" sheetId="8" r:id="rId8"/>
    <sheet name="Table 9, figure 4" sheetId="9" r:id="rId9"/>
    <sheet name="Figure 5" sheetId="10" r:id="rId10"/>
    <sheet name="Table 10" sheetId="12" r:id="rId11"/>
    <sheet name="Table 11" sheetId="11" r:id="rId12"/>
  </sheets>
  <externalReferences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9" i="2" s="1"/>
  <c r="C8" i="2"/>
  <c r="E9" i="2" s="1"/>
  <c r="D8" i="2"/>
  <c r="D9" i="2" s="1"/>
  <c r="E8" i="2"/>
  <c r="C9" i="2"/>
  <c r="J6" i="8" l="1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5" i="8"/>
  <c r="C9" i="1" l="1"/>
  <c r="D9" i="1"/>
  <c r="E9" i="1"/>
  <c r="B9" i="1"/>
  <c r="C6" i="1"/>
  <c r="D6" i="1"/>
  <c r="E6" i="1"/>
  <c r="B6" i="1"/>
</calcChain>
</file>

<file path=xl/sharedStrings.xml><?xml version="1.0" encoding="utf-8"?>
<sst xmlns="http://schemas.openxmlformats.org/spreadsheetml/2006/main" count="336" uniqueCount="144">
  <si>
    <t>LO1</t>
  </si>
  <si>
    <t>LO2</t>
  </si>
  <si>
    <t>TE</t>
  </si>
  <si>
    <t>AR</t>
  </si>
  <si>
    <t>PÕ</t>
  </si>
  <si>
    <t>SO</t>
  </si>
  <si>
    <t>HU</t>
  </si>
  <si>
    <t>Estonian Business School (SA Estonian Business School)</t>
  </si>
  <si>
    <t>BioCC OÜ</t>
  </si>
  <si>
    <t>1 292 000</t>
  </si>
  <si>
    <t>912 000</t>
  </si>
  <si>
    <t>2 513 708</t>
  </si>
  <si>
    <t>993 667</t>
  </si>
  <si>
    <t>30 023 419</t>
  </si>
  <si>
    <t>8 728 472</t>
  </si>
  <si>
    <t>532 000</t>
  </si>
  <si>
    <t>76 000</t>
  </si>
  <si>
    <t>1 356 393</t>
  </si>
  <si>
    <t>584 393</t>
  </si>
  <si>
    <t>9 814 343</t>
  </si>
  <si>
    <t>1 657 170</t>
  </si>
  <si>
    <t>152 000</t>
  </si>
  <si>
    <t>489 158</t>
  </si>
  <si>
    <t>117 000</t>
  </si>
  <si>
    <t>6 597 747</t>
  </si>
  <si>
    <t>1 309 200</t>
  </si>
  <si>
    <t>456 000</t>
  </si>
  <si>
    <t>386 000</t>
  </si>
  <si>
    <t>3 390 376</t>
  </si>
  <si>
    <t>270 000</t>
  </si>
  <si>
    <t>228 000</t>
  </si>
  <si>
    <t>204 750</t>
  </si>
  <si>
    <t>1 927 200</t>
  </si>
  <si>
    <t>462 400</t>
  </si>
  <si>
    <t>193 000</t>
  </si>
  <si>
    <t>384 800</t>
  </si>
  <si>
    <t>151 922</t>
  </si>
  <si>
    <t>75 922</t>
  </si>
  <si>
    <t>192 400</t>
  </si>
  <si>
    <t>116 875</t>
  </si>
  <si>
    <t>269 281</t>
  </si>
  <si>
    <t>191 875</t>
  </si>
  <si>
    <t>2 660 000</t>
  </si>
  <si>
    <t>1 216 000</t>
  </si>
  <si>
    <t>5 411 806</t>
  </si>
  <si>
    <t>2 209 607</t>
  </si>
  <si>
    <t>53 831 041</t>
  </si>
  <si>
    <t>12 889 642</t>
  </si>
  <si>
    <t>Postdoctoral grant</t>
  </si>
  <si>
    <t>Starting grant</t>
  </si>
  <si>
    <t>Team grant</t>
  </si>
  <si>
    <t>Total</t>
  </si>
  <si>
    <t>Number of applications</t>
  </si>
  <si>
    <t>Number of grants</t>
  </si>
  <si>
    <t>Success rate (out of the number of applications)</t>
  </si>
  <si>
    <t>Success rate (out of the amount of applications)</t>
  </si>
  <si>
    <t>Amount applied for 2025</t>
  </si>
  <si>
    <t>Amount granted for 2025</t>
  </si>
  <si>
    <t>Starting grant small</t>
  </si>
  <si>
    <t>Starting grant large</t>
  </si>
  <si>
    <t>Team grant small</t>
  </si>
  <si>
    <t>Team grant large</t>
  </si>
  <si>
    <r>
      <rPr>
        <b/>
        <sz val="11"/>
        <color theme="1"/>
        <rFont val="Calibri Light"/>
        <family val="2"/>
        <charset val="186"/>
        <scheme val="major"/>
      </rPr>
      <t>Table 2.</t>
    </r>
    <r>
      <rPr>
        <sz val="11"/>
        <color theme="1"/>
        <rFont val="Calibri Light"/>
        <family val="2"/>
        <charset val="186"/>
        <scheme val="major"/>
      </rPr>
      <t xml:space="preserve"> Number of applications and grants by the groups of grant amount</t>
    </r>
  </si>
  <si>
    <t>Group of grant amount</t>
  </si>
  <si>
    <t>Maximum possible amount (EUR) per year</t>
  </si>
  <si>
    <t>Basic research</t>
  </si>
  <si>
    <t>Applied research</t>
  </si>
  <si>
    <t>Grant type</t>
  </si>
  <si>
    <t>Proportion</t>
  </si>
  <si>
    <r>
      <rPr>
        <b/>
        <sz val="11"/>
        <color theme="1"/>
        <rFont val="Calibri Light"/>
        <family val="2"/>
        <charset val="186"/>
        <scheme val="major"/>
      </rPr>
      <t>Table 3.</t>
    </r>
    <r>
      <rPr>
        <sz val="11"/>
        <color theme="1"/>
        <rFont val="Calibri Light"/>
        <family val="2"/>
        <charset val="186"/>
        <scheme val="major"/>
      </rPr>
      <t xml:space="preserve"> Number of applications and grants for basic and applied research</t>
    </r>
  </si>
  <si>
    <r>
      <rPr>
        <b/>
        <sz val="11"/>
        <color theme="1"/>
        <rFont val="Calibri Light"/>
        <family val="2"/>
        <charset val="186"/>
        <scheme val="major"/>
      </rPr>
      <t>Table 4.</t>
    </r>
    <r>
      <rPr>
        <sz val="11"/>
        <color theme="1"/>
        <rFont val="Calibri Light"/>
        <family val="2"/>
        <charset val="186"/>
        <scheme val="major"/>
      </rPr>
      <t xml:space="preserve"> Number of applications and grants by field of research and grant type</t>
    </r>
  </si>
  <si>
    <t>Exact Sciences</t>
  </si>
  <si>
    <t>Biosciences and Environment</t>
  </si>
  <si>
    <t>Engineering and Technology</t>
  </si>
  <si>
    <t>Medical and Health Sciences</t>
  </si>
  <si>
    <t>Agricultural and Veterinary Sciences</t>
  </si>
  <si>
    <t>Social Sciences</t>
  </si>
  <si>
    <t>Humanities and the Arts</t>
  </si>
  <si>
    <t>All grant types</t>
  </si>
  <si>
    <r>
      <rPr>
        <b/>
        <sz val="11"/>
        <color theme="1"/>
        <rFont val="Calibri Light"/>
        <family val="2"/>
        <charset val="186"/>
        <scheme val="major"/>
      </rPr>
      <t>Figure 2.</t>
    </r>
    <r>
      <rPr>
        <sz val="11"/>
        <color theme="1"/>
        <rFont val="Calibri Light"/>
        <family val="2"/>
        <charset val="186"/>
        <scheme val="major"/>
      </rPr>
      <t xml:space="preserve"> Number of applications and grants and success rates by field of research</t>
    </r>
  </si>
  <si>
    <r>
      <rPr>
        <b/>
        <sz val="11"/>
        <color theme="1"/>
        <rFont val="Calibri Light"/>
        <family val="2"/>
        <charset val="186"/>
        <scheme val="major"/>
      </rPr>
      <t>Table 1.</t>
    </r>
    <r>
      <rPr>
        <sz val="11"/>
        <color theme="1"/>
        <rFont val="Calibri Light"/>
        <family val="2"/>
        <charset val="186"/>
        <scheme val="major"/>
      </rPr>
      <t xml:space="preserve"> Number of applications and grants, applied and granted amount, success rates by grant type</t>
    </r>
  </si>
  <si>
    <r>
      <rPr>
        <b/>
        <sz val="11"/>
        <color theme="1"/>
        <rFont val="Calibri Light"/>
        <family val="2"/>
        <charset val="186"/>
        <scheme val="major"/>
      </rPr>
      <t>Figure 1.</t>
    </r>
    <r>
      <rPr>
        <sz val="11"/>
        <color theme="1"/>
        <rFont val="Calibri Light"/>
        <family val="2"/>
        <charset val="186"/>
        <scheme val="major"/>
      </rPr>
      <t xml:space="preserve"> Number of applications and grants, applied and granted amount (mln EUR) by grant type</t>
    </r>
  </si>
  <si>
    <t>Field of research</t>
  </si>
  <si>
    <t>*NB! LO1 – Exact Sciences, LO2 – Biosciences and Environment, TE – Engineering and Technology, AR – Medical and Health Sciences, PÕ – Agricultural and Veterinary Sciences, SO – Social Sciences, HU – Humanities and the Arts</t>
  </si>
  <si>
    <r>
      <rPr>
        <b/>
        <sz val="11"/>
        <color theme="1"/>
        <rFont val="Calibri Light"/>
        <family val="2"/>
        <charset val="186"/>
        <scheme val="major"/>
      </rPr>
      <t>Table 5.</t>
    </r>
    <r>
      <rPr>
        <sz val="11"/>
        <color theme="1"/>
        <rFont val="Calibri Light"/>
        <family val="2"/>
        <charset val="186"/>
        <scheme val="major"/>
      </rPr>
      <t xml:space="preserve"> Amount applied and granted for 2025 by field of research and grant types</t>
    </r>
  </si>
  <si>
    <r>
      <rPr>
        <b/>
        <sz val="11"/>
        <color theme="1"/>
        <rFont val="Calibri Light"/>
        <family val="2"/>
        <charset val="186"/>
        <scheme val="major"/>
      </rPr>
      <t>Figure 3.</t>
    </r>
    <r>
      <rPr>
        <sz val="11"/>
        <color theme="1"/>
        <rFont val="Calibri Light"/>
        <family val="2"/>
        <charset val="186"/>
        <scheme val="major"/>
      </rPr>
      <t xml:space="preserve"> Amount applied and granted for 2025 and success rates by field of research</t>
    </r>
  </si>
  <si>
    <r>
      <rPr>
        <b/>
        <sz val="11"/>
        <color theme="1"/>
        <rFont val="Calibri Light"/>
        <family val="2"/>
        <charset val="186"/>
        <scheme val="major"/>
      </rPr>
      <t>Table 6.</t>
    </r>
    <r>
      <rPr>
        <sz val="11"/>
        <color theme="1"/>
        <rFont val="Calibri Light"/>
        <family val="2"/>
        <charset val="186"/>
        <scheme val="major"/>
      </rPr>
      <t xml:space="preserve"> Success rates by field of research and grant type</t>
    </r>
  </si>
  <si>
    <t>**NB! LO1 – Exact Sciences, LO2 – Biosciences and Environment, TE – Engineering and Technology, AR – Medical and Health Sciences, PÕ – Agricultural and Veterinary Sciences, SO – Social Sciences, HU – Humanities and the Arts</t>
  </si>
  <si>
    <t>Success rates out of the number of applications (%)</t>
  </si>
  <si>
    <t>All fields of research</t>
  </si>
  <si>
    <t>Success rates out of the amount of applications (%)</t>
  </si>
  <si>
    <t>*The numbers of applications and grants are small, for that reason the success rates can be explored only with the numbers of applications and grants (table 4).</t>
  </si>
  <si>
    <t>-</t>
  </si>
  <si>
    <t>R&amp;D institution</t>
  </si>
  <si>
    <t>Success rate (%)</t>
  </si>
  <si>
    <t>University of Tartu</t>
  </si>
  <si>
    <t>Tallinn University of Technology</t>
  </si>
  <si>
    <t>Estonian University of Life Sciences</t>
  </si>
  <si>
    <t>Tallinn University</t>
  </si>
  <si>
    <t>National Institute of Chemical Physics and Biophysics</t>
  </si>
  <si>
    <t>Estonian Literary Museum</t>
  </si>
  <si>
    <t>Estonian Academy of Arts</t>
  </si>
  <si>
    <t>Estonian Academy of Music and Theatre</t>
  </si>
  <si>
    <t>The Centre of Estonian Rural Research and Knowledge</t>
  </si>
  <si>
    <t>National Institute for Health Development</t>
  </si>
  <si>
    <t>Institute of the Estonian Language</t>
  </si>
  <si>
    <t>Celvia CC AS (previously Competence Centre on Health Technologies AS)</t>
  </si>
  <si>
    <r>
      <rPr>
        <b/>
        <sz val="11"/>
        <color theme="1"/>
        <rFont val="Calibri Light"/>
        <family val="2"/>
        <charset val="186"/>
        <scheme val="major"/>
      </rPr>
      <t>Table 7.</t>
    </r>
    <r>
      <rPr>
        <sz val="11"/>
        <color theme="1"/>
        <rFont val="Calibri Light"/>
        <family val="2"/>
        <charset val="186"/>
        <scheme val="major"/>
      </rPr>
      <t xml:space="preserve"> Number of applications and grants and success rates out of the number of applications by applicants` R&amp;D institutions and grant types</t>
    </r>
  </si>
  <si>
    <r>
      <rPr>
        <b/>
        <sz val="11"/>
        <color theme="1"/>
        <rFont val="Calibri Light"/>
        <family val="2"/>
        <charset val="186"/>
        <scheme val="major"/>
      </rPr>
      <t>Table 8.</t>
    </r>
    <r>
      <rPr>
        <sz val="11"/>
        <color theme="1"/>
        <rFont val="Calibri Light"/>
        <family val="2"/>
        <charset val="186"/>
        <scheme val="major"/>
      </rPr>
      <t xml:space="preserve"> Amount applied and granted for 2025 by applicants` R&amp;D institutions and grant types</t>
    </r>
  </si>
  <si>
    <t>Applied amount (EUR)</t>
  </si>
  <si>
    <t>Granted amount (EUR)</t>
  </si>
  <si>
    <t>Success rates (%)</t>
  </si>
  <si>
    <r>
      <rPr>
        <b/>
        <sz val="11"/>
        <color theme="1"/>
        <rFont val="Calibri Light"/>
        <family val="2"/>
        <charset val="186"/>
        <scheme val="major"/>
      </rPr>
      <t>Table 9.</t>
    </r>
    <r>
      <rPr>
        <sz val="11"/>
        <color theme="1"/>
        <rFont val="Calibri Light"/>
        <family val="2"/>
        <charset val="186"/>
        <scheme val="major"/>
      </rPr>
      <t xml:space="preserve"> Number of applications and grants by grant type, field of research and gender</t>
    </r>
  </si>
  <si>
    <t>Male/Female</t>
  </si>
  <si>
    <t>Exact Sciences (LO1)</t>
  </si>
  <si>
    <t>Male</t>
  </si>
  <si>
    <t>Female</t>
  </si>
  <si>
    <t>Biosciences and Environment (LO2)</t>
  </si>
  <si>
    <t>Engineering and Technology (TE)</t>
  </si>
  <si>
    <t>Medical and Health Sciences (AR)</t>
  </si>
  <si>
    <t>Agricultural and Veterinary Sciences (PÕ)</t>
  </si>
  <si>
    <t>Social Sciences (SO)</t>
  </si>
  <si>
    <t>Humanities and the Arts (HU)</t>
  </si>
  <si>
    <t>Applications</t>
  </si>
  <si>
    <t>Grants</t>
  </si>
  <si>
    <r>
      <rPr>
        <b/>
        <sz val="11"/>
        <color theme="1"/>
        <rFont val="Calibri Light"/>
        <family val="2"/>
        <charset val="186"/>
        <scheme val="major"/>
      </rPr>
      <t>Figure 4.</t>
    </r>
    <r>
      <rPr>
        <sz val="11"/>
        <color theme="1"/>
        <rFont val="Calibri Light"/>
        <family val="2"/>
        <charset val="186"/>
        <scheme val="major"/>
      </rPr>
      <t xml:space="preserve"> Number and proportion of applications and grants by research fields and gender</t>
    </r>
  </si>
  <si>
    <r>
      <rPr>
        <b/>
        <sz val="11"/>
        <color theme="1"/>
        <rFont val="Calibri Light"/>
        <family val="2"/>
        <charset val="186"/>
        <scheme val="major"/>
      </rPr>
      <t>Figure 5.</t>
    </r>
    <r>
      <rPr>
        <sz val="11"/>
        <color theme="1"/>
        <rFont val="Calibri Light"/>
        <family val="2"/>
        <charset val="186"/>
        <scheme val="major"/>
      </rPr>
      <t xml:space="preserve"> Number and proportion of applications and grants by grant type and gender</t>
    </r>
  </si>
  <si>
    <r>
      <rPr>
        <b/>
        <sz val="11"/>
        <color theme="1"/>
        <rFont val="Calibri Light"/>
        <family val="2"/>
        <charset val="186"/>
        <scheme val="major"/>
      </rPr>
      <t xml:space="preserve">Table 10. </t>
    </r>
    <r>
      <rPr>
        <sz val="11"/>
        <color theme="1"/>
        <rFont val="Calibri Light"/>
        <family val="2"/>
        <charset val="186"/>
        <scheme val="major"/>
      </rPr>
      <t>Success rates by grant type and gender</t>
    </r>
  </si>
  <si>
    <r>
      <rPr>
        <b/>
        <sz val="11"/>
        <color theme="1"/>
        <rFont val="Calibri Light"/>
        <family val="2"/>
        <charset val="186"/>
        <scheme val="major"/>
      </rPr>
      <t>Table 11.</t>
    </r>
    <r>
      <rPr>
        <sz val="11"/>
        <color theme="1"/>
        <rFont val="Calibri Light"/>
        <family val="2"/>
        <charset val="186"/>
        <scheme val="major"/>
      </rPr>
      <t xml:space="preserve"> Number of postdoctoral applications and grants by destination country</t>
    </r>
  </si>
  <si>
    <t>Destination country</t>
  </si>
  <si>
    <t>Great Britain</t>
  </si>
  <si>
    <t>Spain</t>
  </si>
  <si>
    <t>Italy</t>
  </si>
  <si>
    <t>Germany</t>
  </si>
  <si>
    <t>Finland</t>
  </si>
  <si>
    <t>Sweden</t>
  </si>
  <si>
    <t>France</t>
  </si>
  <si>
    <t>Netherlands</t>
  </si>
  <si>
    <t>Norway</t>
  </si>
  <si>
    <t>The United States of America</t>
  </si>
  <si>
    <t>Belgium</t>
  </si>
  <si>
    <t>Latvia</t>
  </si>
  <si>
    <t>Poland</t>
  </si>
  <si>
    <t>Success rates out of the number of applications (%)*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</si>
</sst>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 Light"/>
      <family val="2"/>
      <charset val="186"/>
    </font>
    <font>
      <sz val="11"/>
      <color rgb="FF000000"/>
      <name val="Calibri Light"/>
      <family val="2"/>
      <charset val="186"/>
    </font>
    <font>
      <sz val="10"/>
      <color rgb="FF000000"/>
      <name val="Calibri Light"/>
      <family val="2"/>
      <charset val="186"/>
    </font>
    <font>
      <sz val="11"/>
      <color theme="1"/>
      <name val="Calibri Light"/>
      <family val="2"/>
      <charset val="186"/>
      <scheme val="major"/>
    </font>
    <font>
      <b/>
      <sz val="11"/>
      <color theme="1"/>
      <name val="Calibri Light"/>
      <family val="2"/>
      <charset val="186"/>
      <scheme val="major"/>
    </font>
    <font>
      <sz val="10"/>
      <color theme="1"/>
      <name val="Calibri Light"/>
      <family val="2"/>
      <charset val="186"/>
      <scheme val="major"/>
    </font>
    <font>
      <b/>
      <sz val="11"/>
      <color rgb="FF000000"/>
      <name val="Calibri Light"/>
      <family val="2"/>
      <charset val="186"/>
    </font>
    <font>
      <sz val="11"/>
      <color theme="1"/>
      <name val="Calibri Light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0D7F0"/>
        <bgColor indexed="64"/>
      </patternFill>
    </fill>
    <fill>
      <patternFill patternType="solid">
        <fgColor rgb="FFE0D7F0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9" fontId="3" fillId="0" borderId="1" xfId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9" fontId="2" fillId="2" borderId="1" xfId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 wrapText="1"/>
    </xf>
    <xf numFmtId="0" fontId="5" fillId="0" borderId="1" xfId="0" applyFont="1" applyBorder="1"/>
    <xf numFmtId="9" fontId="5" fillId="0" borderId="1" xfId="1" applyFont="1" applyBorder="1"/>
    <xf numFmtId="9" fontId="8" fillId="2" borderId="1" xfId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9" fontId="3" fillId="0" borderId="1" xfId="1" applyFont="1" applyBorder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9" fontId="2" fillId="3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3" fontId="2" fillId="3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9" fontId="2" fillId="3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/>
    <xf numFmtId="0" fontId="3" fillId="0" borderId="1" xfId="0" applyFont="1" applyBorder="1" applyAlignment="1">
      <alignment horizontal="right" wrapText="1"/>
    </xf>
    <xf numFmtId="0" fontId="3" fillId="4" borderId="1" xfId="0" applyFont="1" applyFill="1" applyBorder="1" applyAlignment="1">
      <alignment horizontal="right"/>
    </xf>
    <xf numFmtId="9" fontId="5" fillId="0" borderId="1" xfId="1" applyFont="1" applyBorder="1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9" fontId="3" fillId="0" borderId="1" xfId="0" applyNumberFormat="1" applyFont="1" applyBorder="1" applyAlignment="1">
      <alignment horizontal="right" vertical="center"/>
    </xf>
    <xf numFmtId="9" fontId="8" fillId="0" borderId="1" xfId="0" applyNumberFormat="1" applyFont="1" applyBorder="1" applyAlignment="1">
      <alignment horizontal="right" vertical="center"/>
    </xf>
    <xf numFmtId="9" fontId="8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/>
    <xf numFmtId="0" fontId="5" fillId="2" borderId="1" xfId="0" applyFont="1" applyFill="1" applyBorder="1"/>
    <xf numFmtId="9" fontId="6" fillId="0" borderId="1" xfId="1" applyFont="1" applyBorder="1"/>
    <xf numFmtId="0" fontId="0" fillId="2" borderId="1" xfId="0" applyFill="1" applyBorder="1"/>
    <xf numFmtId="9" fontId="5" fillId="0" borderId="1" xfId="1" quotePrefix="1" applyFont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colors>
    <mruColors>
      <color rgb="FFE0D7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'[1]Tabel 4, joonis 2'!$B$18</c:f>
              <c:strCache>
                <c:ptCount val="1"/>
                <c:pt idx="0">
                  <c:v>Number of applications</c:v>
                </c:pt>
              </c:strCache>
            </c:strRef>
          </c:tx>
          <c:spPr>
            <a:solidFill>
              <a:srgbClr val="B39CD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'[1]Tabel 4, joonis 2'!$A$19:$A$25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'[1]Tabel 4, joonis 2'!$B$19:$B$25</c:f>
              <c:numCache>
                <c:formatCode>General</c:formatCode>
                <c:ptCount val="7"/>
                <c:pt idx="0">
                  <c:v>53</c:v>
                </c:pt>
                <c:pt idx="1">
                  <c:v>70</c:v>
                </c:pt>
                <c:pt idx="2">
                  <c:v>59</c:v>
                </c:pt>
                <c:pt idx="3">
                  <c:v>31</c:v>
                </c:pt>
                <c:pt idx="4">
                  <c:v>19</c:v>
                </c:pt>
                <c:pt idx="5">
                  <c:v>39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2-4271-919D-171F070D0798}"/>
            </c:ext>
          </c:extLst>
        </c:ser>
        <c:ser>
          <c:idx val="1"/>
          <c:order val="1"/>
          <c:tx>
            <c:strRef>
              <c:f>'[1]Tabel 4, joonis 2'!$C$18</c:f>
              <c:strCache>
                <c:ptCount val="1"/>
                <c:pt idx="0">
                  <c:v>Number of grants</c:v>
                </c:pt>
              </c:strCache>
            </c:strRef>
          </c:tx>
          <c:spPr>
            <a:solidFill>
              <a:srgbClr val="95949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'[1]Tabel 4, joonis 2'!$A$19:$A$25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'[1]Tabel 4, joonis 2'!$C$19:$C$25</c:f>
              <c:numCache>
                <c:formatCode>General</c:formatCode>
                <c:ptCount val="7"/>
                <c:pt idx="0">
                  <c:v>21</c:v>
                </c:pt>
                <c:pt idx="1">
                  <c:v>24</c:v>
                </c:pt>
                <c:pt idx="2">
                  <c:v>13</c:v>
                </c:pt>
                <c:pt idx="3">
                  <c:v>11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62-4271-919D-171F070D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114248575"/>
        <c:axId val="1114245695"/>
      </c:barChart>
      <c:lineChart>
        <c:grouping val="standard"/>
        <c:varyColors val="0"/>
        <c:ser>
          <c:idx val="2"/>
          <c:order val="2"/>
          <c:tx>
            <c:strRef>
              <c:f>'[1]Tabel 4, joonis 2'!$D$18</c:f>
              <c:strCache>
                <c:ptCount val="1"/>
                <c:pt idx="0">
                  <c:v>Success rate out of the number of applications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'[1]Tabel 4, joonis 2'!$A$19:$A$25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'[1]Tabel 4, joonis 2'!$D$19:$D$25</c:f>
              <c:numCache>
                <c:formatCode>General</c:formatCode>
                <c:ptCount val="7"/>
                <c:pt idx="0">
                  <c:v>0.39622641509433965</c:v>
                </c:pt>
                <c:pt idx="1">
                  <c:v>0.34285714285714286</c:v>
                </c:pt>
                <c:pt idx="2">
                  <c:v>0.22033898305084745</c:v>
                </c:pt>
                <c:pt idx="3">
                  <c:v>0.35483870967741937</c:v>
                </c:pt>
                <c:pt idx="4">
                  <c:v>0.21052631578947367</c:v>
                </c:pt>
                <c:pt idx="5">
                  <c:v>0.20512820512820512</c:v>
                </c:pt>
                <c:pt idx="6">
                  <c:v>0.19672131147540983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62-4271-919D-171F070D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213727"/>
        <c:axId val="1129213247"/>
      </c:lineChart>
      <c:catAx>
        <c:axId val="111424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1114245695"/>
        <c:crosses val="autoZero"/>
        <c:auto val="1"/>
        <c:lblAlgn val="ctr"/>
        <c:lblOffset val="100"/>
        <c:noMultiLvlLbl val="0"/>
      </c:catAx>
      <c:valAx>
        <c:axId val="11142456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t-EE"/>
                  <a:t>Number of applications and grants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1114248575"/>
        <c:crosses val="autoZero"/>
        <c:crossBetween val="between"/>
      </c:valAx>
      <c:valAx>
        <c:axId val="112921324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t-EE"/>
                  <a:t>Succes</a:t>
                </a:r>
                <a:r>
                  <a:rPr lang="et-EE" baseline="0"/>
                  <a:t>s rate (%)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t-EE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1129213727"/>
        <c:crosses val="max"/>
        <c:crossBetween val="between"/>
      </c:valAx>
      <c:catAx>
        <c:axId val="11292137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292132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j-lt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'[2]Tabelid, joonised'!$B$69</c:f>
              <c:strCache>
                <c:ptCount val="1"/>
                <c:pt idx="0">
                  <c:v>Applied amount</c:v>
                </c:pt>
              </c:strCache>
            </c:strRef>
          </c:tx>
          <c:spPr>
            <a:solidFill>
              <a:srgbClr val="B39CDB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'[2]Tabelid, joonised'!$A$70:$A$76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'[2]Tabelid, joonised'!$B$70:$B$76</c:f>
              <c:numCache>
                <c:formatCode>General</c:formatCode>
                <c:ptCount val="7"/>
                <c:pt idx="0">
                  <c:v>9649231</c:v>
                </c:pt>
                <c:pt idx="1">
                  <c:v>13201042</c:v>
                </c:pt>
                <c:pt idx="2">
                  <c:v>11243439</c:v>
                </c:pt>
                <c:pt idx="3">
                  <c:v>6049448</c:v>
                </c:pt>
                <c:pt idx="4">
                  <c:v>3570895</c:v>
                </c:pt>
                <c:pt idx="5">
                  <c:v>7057884</c:v>
                </c:pt>
                <c:pt idx="6">
                  <c:v>11130908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F-4406-A44C-E12659FF9223}"/>
            </c:ext>
          </c:extLst>
        </c:ser>
        <c:ser>
          <c:idx val="1"/>
          <c:order val="1"/>
          <c:tx>
            <c:strRef>
              <c:f>'[2]Tabelid, joonised'!$C$69</c:f>
              <c:strCache>
                <c:ptCount val="1"/>
                <c:pt idx="0">
                  <c:v>Granted amount</c:v>
                </c:pt>
              </c:strCache>
            </c:strRef>
          </c:tx>
          <c:spPr>
            <a:solidFill>
              <a:srgbClr val="95949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'[2]Tabelid, joonised'!$A$70:$A$76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'[2]Tabelid, joonised'!$C$70:$C$76</c:f>
              <c:numCache>
                <c:formatCode>General</c:formatCode>
                <c:ptCount val="7"/>
                <c:pt idx="0">
                  <c:v>3700992</c:v>
                </c:pt>
                <c:pt idx="1">
                  <c:v>4351288</c:v>
                </c:pt>
                <c:pt idx="2">
                  <c:v>2546450</c:v>
                </c:pt>
                <c:pt idx="3">
                  <c:v>2122870</c:v>
                </c:pt>
                <c:pt idx="4">
                  <c:v>694200</c:v>
                </c:pt>
                <c:pt idx="5">
                  <c:v>1134750</c:v>
                </c:pt>
                <c:pt idx="6">
                  <c:v>1764699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8F-4406-A44C-E12659FF92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588943983"/>
        <c:axId val="898007743"/>
      </c:barChart>
      <c:lineChart>
        <c:grouping val="standard"/>
        <c:varyColors val="0"/>
        <c:ser>
          <c:idx val="2"/>
          <c:order val="2"/>
          <c:tx>
            <c:strRef>
              <c:f>'[2]Tabelid, joonised'!$D$69</c:f>
              <c:strCache>
                <c:ptCount val="1"/>
                <c:pt idx="0">
                  <c:v>Success rates out of the applied amount (%)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BF9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'[2]Tabelid, joonised'!$A$70:$A$76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'[2]Tabelid, joonised'!$D$70:$D$76</c:f>
              <c:numCache>
                <c:formatCode>0%</c:formatCode>
                <c:ptCount val="7"/>
                <c:pt idx="0">
                  <c:v>0.38355305205150547</c:v>
                </c:pt>
                <c:pt idx="1">
                  <c:v>0.32961701053598647</c:v>
                </c:pt>
                <c:pt idx="2">
                  <c:v>0.22648319611108308</c:v>
                </c:pt>
                <c:pt idx="3">
                  <c:v>0.35091962109600744</c:v>
                </c:pt>
                <c:pt idx="4">
                  <c:v>0.19440504411359058</c:v>
                </c:pt>
                <c:pt idx="5">
                  <c:v>0.16077764950514914</c:v>
                </c:pt>
                <c:pt idx="6">
                  <c:v>0.15854043533555393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8F-4406-A44C-E12659FF92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98009183"/>
        <c:axId val="898007263"/>
      </c:lineChart>
      <c:catAx>
        <c:axId val="58894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898007743"/>
        <c:crosses val="autoZero"/>
        <c:auto val="1"/>
        <c:lblAlgn val="ctr"/>
        <c:lblOffset val="100"/>
        <c:noMultiLvlLbl val="0"/>
      </c:catAx>
      <c:valAx>
        <c:axId val="8980077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 baseline="0"/>
                  <a:t>Applied and granted amount (mln EIR)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588943983"/>
        <c:crosses val="autoZero"/>
        <c:crossBetween val="between"/>
        <c:dispUnits>
          <c:builtInUnit val="millions"/>
        </c:dispUnits>
      </c:valAx>
      <c:valAx>
        <c:axId val="8980072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 baseline="0"/>
                  <a:t>Success rate (%)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898009183"/>
        <c:crosses val="max"/>
        <c:crossBetween val="between"/>
      </c:valAx>
      <c:catAx>
        <c:axId val="8980091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980072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10</xdr:row>
      <xdr:rowOff>38100</xdr:rowOff>
    </xdr:from>
    <xdr:to>
      <xdr:col>1</xdr:col>
      <xdr:colOff>946320</xdr:colOff>
      <xdr:row>23</xdr:row>
      <xdr:rowOff>6308</xdr:rowOff>
    </xdr:to>
    <xdr:pic>
      <xdr:nvPicPr>
        <xdr:cNvPr id="9" name="Pilt 8">
          <a:extLst>
            <a:ext uri="{FF2B5EF4-FFF2-40B4-BE49-F238E27FC236}">
              <a16:creationId xmlns:a16="http://schemas.microsoft.com/office/drawing/2014/main" id="{0DE76411-5564-DEC7-9688-2D8886F40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43100"/>
          <a:ext cx="3432345" cy="2444708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10</xdr:row>
      <xdr:rowOff>19050</xdr:rowOff>
    </xdr:from>
    <xdr:to>
      <xdr:col>4</xdr:col>
      <xdr:colOff>614453</xdr:colOff>
      <xdr:row>23</xdr:row>
      <xdr:rowOff>103092</xdr:rowOff>
    </xdr:to>
    <xdr:pic>
      <xdr:nvPicPr>
        <xdr:cNvPr id="13" name="Pilt 12">
          <a:extLst>
            <a:ext uri="{FF2B5EF4-FFF2-40B4-BE49-F238E27FC236}">
              <a16:creationId xmlns:a16="http://schemas.microsoft.com/office/drawing/2014/main" id="{3A9F41F5-E21F-3D95-1068-98B68588C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9475" y="1924050"/>
          <a:ext cx="3243353" cy="2560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13</xdr:row>
      <xdr:rowOff>161925</xdr:rowOff>
    </xdr:from>
    <xdr:to>
      <xdr:col>5</xdr:col>
      <xdr:colOff>242888</xdr:colOff>
      <xdr:row>31</xdr:row>
      <xdr:rowOff>119063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323FCB5-A213-43D3-8C2B-C84AD946C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3</xdr:col>
      <xdr:colOff>948750</xdr:colOff>
      <xdr:row>31</xdr:row>
      <xdr:rowOff>145500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7FF0CF9-A0DC-4E87-A358-29A8F13A5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370972</xdr:colOff>
      <xdr:row>3</xdr:row>
      <xdr:rowOff>0</xdr:rowOff>
    </xdr:from>
    <xdr:to>
      <xdr:col>19</xdr:col>
      <xdr:colOff>341828</xdr:colOff>
      <xdr:row>16</xdr:row>
      <xdr:rowOff>152400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0FC49CDD-27F9-3884-7901-959322CAA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8347" y="571500"/>
          <a:ext cx="5457256" cy="3200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597830</xdr:colOff>
      <xdr:row>14</xdr:row>
      <xdr:rowOff>76438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9A98D27-2F7F-22F9-B4E1-C9FA82D60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4865030" cy="27434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AO\PUT2025\Taotlusvooru%20kokkuv&#245;te\PUT2025-kokkuvotte-tabelid-vooru%20kokkuv&#245;te_12.01.2025_ENG.xlsx" TargetMode="External"/><Relationship Id="rId1" Type="http://schemas.openxmlformats.org/officeDocument/2006/relationships/externalLinkPath" Target="file:///H:\SAO\PUT2025\Taotlusvooru%20kokkuv&#245;te\PUT2025-kokkuvotte-tabelid-vooru%20kokkuv&#245;te_12.01.2025_E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AO\PUT2025\Taotlusvooru%20kokkuv&#245;te\L&#245;plik%20andmestik_kontrolliks_03.01.2025_12.01.2025_ENG.xlsx" TargetMode="External"/><Relationship Id="rId1" Type="http://schemas.openxmlformats.org/officeDocument/2006/relationships/externalLinkPath" Target="file:///H:\SAO\PUT2025\Taotlusvooru%20kokkuv&#245;te\L&#245;plik%20andmestik_kontrolliks_03.01.2025_12.01.2025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 1, joonis 1"/>
      <sheetName val="Tabel 2"/>
      <sheetName val="Tabel 3"/>
      <sheetName val="Tabel 4, joonis 2"/>
      <sheetName val="Tabel 5"/>
      <sheetName val="Joonis 4, tabel 6"/>
      <sheetName val="Tabel 7"/>
      <sheetName val="Tabel 8"/>
      <sheetName val="Tabel 9, joonis 5"/>
      <sheetName val="Joonis 6"/>
      <sheetName val="Tabel 10"/>
    </sheetNames>
    <sheetDataSet>
      <sheetData sheetId="0"/>
      <sheetData sheetId="1"/>
      <sheetData sheetId="2"/>
      <sheetData sheetId="3">
        <row r="18">
          <cell r="B18" t="str">
            <v>Number of applications</v>
          </cell>
          <cell r="C18" t="str">
            <v>Number of grants</v>
          </cell>
          <cell r="D18" t="str">
            <v>Success rate out of the number of applications</v>
          </cell>
        </row>
        <row r="19">
          <cell r="A19" t="str">
            <v>LO1</v>
          </cell>
          <cell r="B19">
            <v>53</v>
          </cell>
          <cell r="C19">
            <v>21</v>
          </cell>
          <cell r="D19">
            <v>0.39622641509433965</v>
          </cell>
        </row>
        <row r="20">
          <cell r="A20" t="str">
            <v>LO2</v>
          </cell>
          <cell r="B20">
            <v>70</v>
          </cell>
          <cell r="C20">
            <v>24</v>
          </cell>
          <cell r="D20">
            <v>0.34285714285714286</v>
          </cell>
        </row>
        <row r="21">
          <cell r="A21" t="str">
            <v>TE</v>
          </cell>
          <cell r="B21">
            <v>59</v>
          </cell>
          <cell r="C21">
            <v>13</v>
          </cell>
          <cell r="D21">
            <v>0.22033898305084745</v>
          </cell>
        </row>
        <row r="22">
          <cell r="A22" t="str">
            <v>AR</v>
          </cell>
          <cell r="B22">
            <v>31</v>
          </cell>
          <cell r="C22">
            <v>11</v>
          </cell>
          <cell r="D22">
            <v>0.35483870967741937</v>
          </cell>
        </row>
        <row r="23">
          <cell r="A23" t="str">
            <v>PÕ</v>
          </cell>
          <cell r="B23">
            <v>19</v>
          </cell>
          <cell r="C23">
            <v>4</v>
          </cell>
          <cell r="D23">
            <v>0.21052631578947367</v>
          </cell>
        </row>
        <row r="24">
          <cell r="A24" t="str">
            <v>SO</v>
          </cell>
          <cell r="B24">
            <v>39</v>
          </cell>
          <cell r="C24">
            <v>8</v>
          </cell>
          <cell r="D24">
            <v>0.20512820512820512</v>
          </cell>
        </row>
        <row r="25">
          <cell r="A25" t="str">
            <v>HU</v>
          </cell>
          <cell r="B25">
            <v>61</v>
          </cell>
          <cell r="C25">
            <v>12</v>
          </cell>
          <cell r="D25">
            <v>0.19672131147540983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ht1"/>
      <sheetName val="Pivot_Taotlused"/>
      <sheetName val="Pivot_03.01"/>
      <sheetName val="Taotlused"/>
      <sheetName val="Ekserdikomisjonid"/>
      <sheetName val="Pivot_Isikud"/>
      <sheetName val="Isikud"/>
      <sheetName val="Vastutav täitja"/>
      <sheetName val="Pivot_PUTJD lisainfo"/>
      <sheetName val="PUTJD lisainfo"/>
      <sheetName val="Tabelid, jooni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9">
          <cell r="B69" t="str">
            <v>Applied amount</v>
          </cell>
          <cell r="C69" t="str">
            <v>Granted amount</v>
          </cell>
          <cell r="D69" t="str">
            <v>Success rates out of the applied amount (%)</v>
          </cell>
        </row>
        <row r="70">
          <cell r="A70" t="str">
            <v>LO1</v>
          </cell>
          <cell r="B70">
            <v>9649231</v>
          </cell>
          <cell r="C70">
            <v>3700992</v>
          </cell>
          <cell r="D70">
            <v>0.38355305205150547</v>
          </cell>
        </row>
        <row r="71">
          <cell r="A71" t="str">
            <v>LO2</v>
          </cell>
          <cell r="B71">
            <v>13201042</v>
          </cell>
          <cell r="C71">
            <v>4351288</v>
          </cell>
          <cell r="D71">
            <v>0.32961701053598647</v>
          </cell>
        </row>
        <row r="72">
          <cell r="A72" t="str">
            <v>TE</v>
          </cell>
          <cell r="B72">
            <v>11243439</v>
          </cell>
          <cell r="C72">
            <v>2546450</v>
          </cell>
          <cell r="D72">
            <v>0.22648319611108308</v>
          </cell>
        </row>
        <row r="73">
          <cell r="A73" t="str">
            <v>AR</v>
          </cell>
          <cell r="B73">
            <v>6049448</v>
          </cell>
          <cell r="C73">
            <v>2122870</v>
          </cell>
          <cell r="D73">
            <v>0.35091962109600744</v>
          </cell>
        </row>
        <row r="74">
          <cell r="A74" t="str">
            <v>PÕ</v>
          </cell>
          <cell r="B74">
            <v>3570895</v>
          </cell>
          <cell r="C74">
            <v>694200</v>
          </cell>
          <cell r="D74">
            <v>0.19440504411359058</v>
          </cell>
        </row>
        <row r="75">
          <cell r="A75" t="str">
            <v>SO</v>
          </cell>
          <cell r="B75">
            <v>7057884</v>
          </cell>
          <cell r="C75">
            <v>1134750</v>
          </cell>
          <cell r="D75">
            <v>0.16077764950514914</v>
          </cell>
        </row>
        <row r="76">
          <cell r="A76" t="str">
            <v>HU</v>
          </cell>
          <cell r="B76">
            <v>11130908</v>
          </cell>
          <cell r="C76">
            <v>1764699</v>
          </cell>
          <cell r="D76">
            <v>0.15854043533555393</v>
          </cell>
        </row>
      </sheetData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E96C5-6E19-4C2B-B025-DB3C0983E8A8}">
  <dimension ref="A2:E27"/>
  <sheetViews>
    <sheetView tabSelected="1" workbookViewId="0">
      <selection activeCell="D28" sqref="D28"/>
    </sheetView>
  </sheetViews>
  <sheetFormatPr defaultRowHeight="15" x14ac:dyDescent="0.25"/>
  <cols>
    <col min="1" max="1" width="41.85546875" customWidth="1"/>
    <col min="2" max="2" width="20.140625" bestFit="1" customWidth="1"/>
    <col min="3" max="3" width="15.140625" bestFit="1" customWidth="1"/>
    <col min="4" max="4" width="13.5703125" bestFit="1" customWidth="1"/>
    <col min="5" max="5" width="13.28515625" customWidth="1"/>
  </cols>
  <sheetData>
    <row r="2" spans="1:5" x14ac:dyDescent="0.25">
      <c r="A2" s="9" t="s">
        <v>80</v>
      </c>
    </row>
    <row r="3" spans="1:5" x14ac:dyDescent="0.25">
      <c r="A3" s="1"/>
      <c r="B3" s="2" t="s">
        <v>48</v>
      </c>
      <c r="C3" s="2" t="s">
        <v>49</v>
      </c>
      <c r="D3" s="2" t="s">
        <v>50</v>
      </c>
      <c r="E3" s="2" t="s">
        <v>51</v>
      </c>
    </row>
    <row r="4" spans="1:5" x14ac:dyDescent="0.25">
      <c r="A4" s="3" t="s">
        <v>52</v>
      </c>
      <c r="B4" s="4">
        <v>35</v>
      </c>
      <c r="C4" s="4">
        <v>55</v>
      </c>
      <c r="D4" s="4">
        <v>242</v>
      </c>
      <c r="E4" s="4">
        <v>332</v>
      </c>
    </row>
    <row r="5" spans="1:5" x14ac:dyDescent="0.25">
      <c r="A5" s="3" t="s">
        <v>53</v>
      </c>
      <c r="B5" s="4">
        <v>16</v>
      </c>
      <c r="C5" s="4">
        <v>22</v>
      </c>
      <c r="D5" s="4">
        <v>55</v>
      </c>
      <c r="E5" s="4">
        <v>93</v>
      </c>
    </row>
    <row r="6" spans="1:5" x14ac:dyDescent="0.25">
      <c r="A6" s="3" t="s">
        <v>54</v>
      </c>
      <c r="B6" s="5">
        <f>B5/B4</f>
        <v>0.45714285714285713</v>
      </c>
      <c r="C6" s="5">
        <f t="shared" ref="C6:E6" si="0">C5/C4</f>
        <v>0.4</v>
      </c>
      <c r="D6" s="5">
        <f t="shared" si="0"/>
        <v>0.22727272727272727</v>
      </c>
      <c r="E6" s="5">
        <f t="shared" si="0"/>
        <v>0.28012048192771083</v>
      </c>
    </row>
    <row r="7" spans="1:5" x14ac:dyDescent="0.25">
      <c r="A7" s="3" t="s">
        <v>56</v>
      </c>
      <c r="B7" s="6">
        <v>2660000</v>
      </c>
      <c r="C7" s="6">
        <v>5411806</v>
      </c>
      <c r="D7" s="6">
        <v>53831041</v>
      </c>
      <c r="E7" s="6">
        <v>61902847</v>
      </c>
    </row>
    <row r="8" spans="1:5" x14ac:dyDescent="0.25">
      <c r="A8" s="3" t="s">
        <v>57</v>
      </c>
      <c r="B8" s="6">
        <v>1216000</v>
      </c>
      <c r="C8" s="6">
        <v>2209607</v>
      </c>
      <c r="D8" s="6">
        <v>12889642</v>
      </c>
      <c r="E8" s="6">
        <v>16315249</v>
      </c>
    </row>
    <row r="9" spans="1:5" x14ac:dyDescent="0.25">
      <c r="A9" s="3" t="s">
        <v>55</v>
      </c>
      <c r="B9" s="5">
        <f>B8/B7</f>
        <v>0.45714285714285713</v>
      </c>
      <c r="C9" s="5">
        <f t="shared" ref="C9:E9" si="1">C8/C7</f>
        <v>0.40829383019273047</v>
      </c>
      <c r="D9" s="5">
        <f t="shared" si="1"/>
        <v>0.23944627041487085</v>
      </c>
      <c r="E9" s="5">
        <f t="shared" si="1"/>
        <v>0.26356217509672858</v>
      </c>
    </row>
    <row r="10" spans="1:5" x14ac:dyDescent="0.25">
      <c r="A10" s="7"/>
      <c r="B10" s="8"/>
      <c r="C10" s="8"/>
      <c r="D10" s="8"/>
      <c r="E10" s="8"/>
    </row>
    <row r="26" spans="1:1" x14ac:dyDescent="0.25">
      <c r="A26" s="9" t="s">
        <v>81</v>
      </c>
    </row>
    <row r="27" spans="1:1" x14ac:dyDescent="0.25">
      <c r="A27" s="1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DA49-20F3-4B51-A63F-CAFA216F385C}">
  <dimension ref="A2:P17"/>
  <sheetViews>
    <sheetView workbookViewId="0">
      <selection activeCell="M29" sqref="M29"/>
    </sheetView>
  </sheetViews>
  <sheetFormatPr defaultRowHeight="15" x14ac:dyDescent="0.25"/>
  <cols>
    <col min="10" max="10" width="20.140625" bestFit="1" customWidth="1"/>
    <col min="11" max="11" width="13.5703125" customWidth="1"/>
  </cols>
  <sheetData>
    <row r="2" spans="10:16" x14ac:dyDescent="0.25">
      <c r="J2" s="27" t="s">
        <v>67</v>
      </c>
      <c r="K2" s="27"/>
      <c r="L2" s="27" t="s">
        <v>115</v>
      </c>
      <c r="M2" s="27" t="s">
        <v>116</v>
      </c>
      <c r="N2" s="27" t="s">
        <v>51</v>
      </c>
      <c r="O2" s="27" t="s">
        <v>115</v>
      </c>
      <c r="P2" s="27" t="s">
        <v>116</v>
      </c>
    </row>
    <row r="3" spans="10:16" x14ac:dyDescent="0.25">
      <c r="J3" s="73" t="s">
        <v>48</v>
      </c>
      <c r="K3" s="22" t="s">
        <v>123</v>
      </c>
      <c r="L3" s="22">
        <v>23</v>
      </c>
      <c r="M3" s="22">
        <v>12</v>
      </c>
      <c r="N3" s="22">
        <v>35</v>
      </c>
      <c r="O3" s="23">
        <v>0.65714285714285714</v>
      </c>
      <c r="P3" s="23">
        <v>0.34285714285714286</v>
      </c>
    </row>
    <row r="4" spans="10:16" x14ac:dyDescent="0.25">
      <c r="J4" s="74"/>
      <c r="K4" s="22" t="s">
        <v>124</v>
      </c>
      <c r="L4" s="22">
        <v>11</v>
      </c>
      <c r="M4" s="22">
        <v>5</v>
      </c>
      <c r="N4" s="22">
        <v>16</v>
      </c>
      <c r="O4" s="23">
        <v>0.6875</v>
      </c>
      <c r="P4" s="23">
        <v>0.3125</v>
      </c>
    </row>
    <row r="5" spans="10:16" x14ac:dyDescent="0.25">
      <c r="J5" s="73" t="s">
        <v>49</v>
      </c>
      <c r="K5" s="22" t="s">
        <v>123</v>
      </c>
      <c r="L5" s="22">
        <v>26</v>
      </c>
      <c r="M5" s="22">
        <v>29</v>
      </c>
      <c r="N5" s="22">
        <v>55</v>
      </c>
      <c r="O5" s="23">
        <v>0.47272727272727272</v>
      </c>
      <c r="P5" s="23">
        <v>0.52727272727272723</v>
      </c>
    </row>
    <row r="6" spans="10:16" x14ac:dyDescent="0.25">
      <c r="J6" s="74"/>
      <c r="K6" s="22" t="s">
        <v>124</v>
      </c>
      <c r="L6" s="22">
        <v>10</v>
      </c>
      <c r="M6" s="22">
        <v>12</v>
      </c>
      <c r="N6" s="22">
        <v>22</v>
      </c>
      <c r="O6" s="23">
        <v>0.45454545454545453</v>
      </c>
      <c r="P6" s="23">
        <v>0.54545454545454541</v>
      </c>
    </row>
    <row r="7" spans="10:16" x14ac:dyDescent="0.25">
      <c r="J7" s="73" t="s">
        <v>50</v>
      </c>
      <c r="K7" s="22" t="s">
        <v>123</v>
      </c>
      <c r="L7" s="22">
        <v>154</v>
      </c>
      <c r="M7" s="22">
        <v>88</v>
      </c>
      <c r="N7" s="22">
        <v>242</v>
      </c>
      <c r="O7" s="23">
        <v>0.63636363636363635</v>
      </c>
      <c r="P7" s="23">
        <v>0.36363636363636365</v>
      </c>
    </row>
    <row r="8" spans="10:16" x14ac:dyDescent="0.25">
      <c r="J8" s="74"/>
      <c r="K8" s="22" t="s">
        <v>124</v>
      </c>
      <c r="L8" s="22">
        <v>36</v>
      </c>
      <c r="M8" s="22">
        <v>19</v>
      </c>
      <c r="N8" s="22">
        <v>55</v>
      </c>
      <c r="O8" s="23">
        <v>0.65454545454545454</v>
      </c>
      <c r="P8" s="23">
        <v>0.34545454545454546</v>
      </c>
    </row>
    <row r="9" spans="10:16" ht="30" customHeight="1" x14ac:dyDescent="0.25">
      <c r="J9" s="75" t="s">
        <v>78</v>
      </c>
      <c r="K9" s="38" t="s">
        <v>123</v>
      </c>
      <c r="L9" s="39">
        <v>203</v>
      </c>
      <c r="M9" s="39">
        <v>129</v>
      </c>
      <c r="N9" s="39">
        <v>332</v>
      </c>
      <c r="O9" s="40">
        <v>0.61144578313253017</v>
      </c>
      <c r="P9" s="40">
        <v>0.38855421686746988</v>
      </c>
    </row>
    <row r="10" spans="10:16" x14ac:dyDescent="0.25">
      <c r="J10" s="76"/>
      <c r="K10" s="38" t="s">
        <v>124</v>
      </c>
      <c r="L10" s="39">
        <v>57</v>
      </c>
      <c r="M10" s="39">
        <v>36</v>
      </c>
      <c r="N10" s="39">
        <v>93</v>
      </c>
      <c r="O10" s="40">
        <v>0.61290322580645162</v>
      </c>
      <c r="P10" s="40">
        <v>0.38709677419354838</v>
      </c>
    </row>
    <row r="17" spans="1:1" x14ac:dyDescent="0.25">
      <c r="A17" s="9" t="s">
        <v>126</v>
      </c>
    </row>
  </sheetData>
  <mergeCells count="4">
    <mergeCell ref="J3:J4"/>
    <mergeCell ref="J5:J6"/>
    <mergeCell ref="J7:J8"/>
    <mergeCell ref="J9:J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1D5F2-46C2-41E1-9740-9A8FC2214E70}">
  <dimension ref="A1:G8"/>
  <sheetViews>
    <sheetView workbookViewId="0">
      <selection activeCell="A8" sqref="A8"/>
    </sheetView>
  </sheetViews>
  <sheetFormatPr defaultRowHeight="15" x14ac:dyDescent="0.25"/>
  <cols>
    <col min="1" max="1" width="21.28515625" bestFit="1" customWidth="1"/>
    <col min="4" max="4" width="11.28515625" customWidth="1"/>
    <col min="7" max="7" width="12.7109375" customWidth="1"/>
  </cols>
  <sheetData>
    <row r="1" spans="1:7" x14ac:dyDescent="0.25">
      <c r="A1" s="9" t="s">
        <v>127</v>
      </c>
    </row>
    <row r="3" spans="1:7" ht="30" customHeight="1" x14ac:dyDescent="0.25">
      <c r="A3" s="53"/>
      <c r="B3" s="77" t="s">
        <v>88</v>
      </c>
      <c r="C3" s="78"/>
      <c r="D3" s="79"/>
      <c r="E3" s="77" t="s">
        <v>90</v>
      </c>
      <c r="F3" s="78"/>
      <c r="G3" s="79"/>
    </row>
    <row r="4" spans="1:7" x14ac:dyDescent="0.25">
      <c r="A4" s="15" t="s">
        <v>67</v>
      </c>
      <c r="B4" s="15" t="s">
        <v>115</v>
      </c>
      <c r="C4" s="15" t="s">
        <v>116</v>
      </c>
      <c r="D4" s="15" t="s">
        <v>51</v>
      </c>
      <c r="E4" s="15" t="s">
        <v>115</v>
      </c>
      <c r="F4" s="15" t="s">
        <v>116</v>
      </c>
      <c r="G4" s="15" t="s">
        <v>51</v>
      </c>
    </row>
    <row r="5" spans="1:7" x14ac:dyDescent="0.25">
      <c r="A5" s="22" t="s">
        <v>48</v>
      </c>
      <c r="B5" s="47">
        <v>0.48</v>
      </c>
      <c r="C5" s="47">
        <v>0.42</v>
      </c>
      <c r="D5" s="48">
        <v>0.46</v>
      </c>
      <c r="E5" s="23">
        <v>0.47826086956521741</v>
      </c>
      <c r="F5" s="23">
        <v>0.41666666666666669</v>
      </c>
      <c r="G5" s="52">
        <v>0.45714285714285713</v>
      </c>
    </row>
    <row r="6" spans="1:7" x14ac:dyDescent="0.25">
      <c r="A6" s="22" t="s">
        <v>49</v>
      </c>
      <c r="B6" s="47">
        <v>0.38</v>
      </c>
      <c r="C6" s="47">
        <v>0.41</v>
      </c>
      <c r="D6" s="48">
        <v>0.4</v>
      </c>
      <c r="E6" s="23">
        <v>0.38332346200598716</v>
      </c>
      <c r="F6" s="23">
        <v>0.43050701757632531</v>
      </c>
      <c r="G6" s="52">
        <v>0.40829383019273047</v>
      </c>
    </row>
    <row r="7" spans="1:7" x14ac:dyDescent="0.25">
      <c r="A7" s="22" t="s">
        <v>50</v>
      </c>
      <c r="B7" s="47">
        <v>0.23</v>
      </c>
      <c r="C7" s="47">
        <v>0.22</v>
      </c>
      <c r="D7" s="48">
        <v>0.23</v>
      </c>
      <c r="E7" s="23">
        <v>0.2425619801888155</v>
      </c>
      <c r="F7" s="23">
        <v>0.23410788506815142</v>
      </c>
      <c r="G7" s="52">
        <v>0.23944627041487085</v>
      </c>
    </row>
    <row r="8" spans="1:7" x14ac:dyDescent="0.25">
      <c r="A8" s="25" t="s">
        <v>51</v>
      </c>
      <c r="B8" s="49">
        <v>0.28000000000000003</v>
      </c>
      <c r="C8" s="49">
        <v>0.28000000000000003</v>
      </c>
      <c r="D8" s="49">
        <v>0.28000000000000003</v>
      </c>
      <c r="E8" s="49">
        <v>0.26268937122954888</v>
      </c>
      <c r="F8" s="49">
        <v>0.26497726840993713</v>
      </c>
      <c r="G8" s="49">
        <v>0.26356217509672858</v>
      </c>
    </row>
  </sheetData>
  <mergeCells count="2">
    <mergeCell ref="B3:D3"/>
    <mergeCell ref="E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ED0B7-9ADF-429B-9619-51C81D06B3F2}">
  <dimension ref="A2:C16"/>
  <sheetViews>
    <sheetView workbookViewId="0">
      <selection activeCell="A16" sqref="A16"/>
    </sheetView>
  </sheetViews>
  <sheetFormatPr defaultRowHeight="15" x14ac:dyDescent="0.25"/>
  <cols>
    <col min="1" max="1" width="21" customWidth="1"/>
    <col min="2" max="2" width="14.7109375" customWidth="1"/>
    <col min="3" max="3" width="11.7109375" customWidth="1"/>
  </cols>
  <sheetData>
    <row r="2" spans="1:3" x14ac:dyDescent="0.25">
      <c r="A2" s="9" t="s">
        <v>128</v>
      </c>
    </row>
    <row r="3" spans="1:3" ht="30" x14ac:dyDescent="0.25">
      <c r="A3" s="16" t="s">
        <v>129</v>
      </c>
      <c r="B3" s="16" t="s">
        <v>52</v>
      </c>
      <c r="C3" s="16" t="s">
        <v>53</v>
      </c>
    </row>
    <row r="4" spans="1:3" x14ac:dyDescent="0.25">
      <c r="A4" s="34" t="s">
        <v>130</v>
      </c>
      <c r="B4" s="35">
        <v>6</v>
      </c>
      <c r="C4" s="36">
        <v>4</v>
      </c>
    </row>
    <row r="5" spans="1:3" x14ac:dyDescent="0.25">
      <c r="A5" s="34" t="s">
        <v>131</v>
      </c>
      <c r="B5" s="35">
        <v>4</v>
      </c>
      <c r="C5" s="36">
        <v>2</v>
      </c>
    </row>
    <row r="6" spans="1:3" x14ac:dyDescent="0.25">
      <c r="A6" s="34" t="s">
        <v>132</v>
      </c>
      <c r="B6" s="35">
        <v>4</v>
      </c>
      <c r="C6" s="36">
        <v>2</v>
      </c>
    </row>
    <row r="7" spans="1:3" x14ac:dyDescent="0.25">
      <c r="A7" s="34" t="s">
        <v>133</v>
      </c>
      <c r="B7" s="35">
        <v>4</v>
      </c>
      <c r="C7" s="36">
        <v>2</v>
      </c>
    </row>
    <row r="8" spans="1:3" x14ac:dyDescent="0.25">
      <c r="A8" s="34" t="s">
        <v>134</v>
      </c>
      <c r="B8" s="35">
        <v>4</v>
      </c>
      <c r="C8" s="36">
        <v>1</v>
      </c>
    </row>
    <row r="9" spans="1:3" x14ac:dyDescent="0.25">
      <c r="A9" s="34" t="s">
        <v>135</v>
      </c>
      <c r="B9" s="35">
        <v>3</v>
      </c>
      <c r="C9" s="36">
        <v>3</v>
      </c>
    </row>
    <row r="10" spans="1:3" x14ac:dyDescent="0.25">
      <c r="A10" s="34" t="s">
        <v>136</v>
      </c>
      <c r="B10" s="35">
        <v>2</v>
      </c>
      <c r="C10" s="36">
        <v>0</v>
      </c>
    </row>
    <row r="11" spans="1:3" x14ac:dyDescent="0.25">
      <c r="A11" s="34" t="s">
        <v>137</v>
      </c>
      <c r="B11" s="35">
        <v>2</v>
      </c>
      <c r="C11" s="36">
        <v>2</v>
      </c>
    </row>
    <row r="12" spans="1:3" x14ac:dyDescent="0.25">
      <c r="A12" s="34" t="s">
        <v>138</v>
      </c>
      <c r="B12" s="35">
        <v>2</v>
      </c>
      <c r="C12" s="36">
        <v>0</v>
      </c>
    </row>
    <row r="13" spans="1:3" ht="30" x14ac:dyDescent="0.25">
      <c r="A13" s="34" t="s">
        <v>139</v>
      </c>
      <c r="B13" s="35">
        <v>1</v>
      </c>
      <c r="C13" s="36">
        <v>0</v>
      </c>
    </row>
    <row r="14" spans="1:3" x14ac:dyDescent="0.25">
      <c r="A14" s="34" t="s">
        <v>140</v>
      </c>
      <c r="B14" s="35">
        <v>1</v>
      </c>
      <c r="C14" s="36">
        <v>0</v>
      </c>
    </row>
    <row r="15" spans="1:3" x14ac:dyDescent="0.25">
      <c r="A15" s="50" t="s">
        <v>141</v>
      </c>
      <c r="B15" s="50">
        <v>1</v>
      </c>
      <c r="C15" s="50">
        <v>0</v>
      </c>
    </row>
    <row r="16" spans="1:3" x14ac:dyDescent="0.25">
      <c r="A16" s="50" t="s">
        <v>142</v>
      </c>
      <c r="B16" s="50">
        <v>1</v>
      </c>
      <c r="C16" s="5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927A-1B5F-4E1B-82C8-B160E653009B}">
  <dimension ref="A2:D8"/>
  <sheetViews>
    <sheetView workbookViewId="0">
      <selection activeCell="C36" sqref="C36"/>
    </sheetView>
  </sheetViews>
  <sheetFormatPr defaultRowHeight="15" x14ac:dyDescent="0.25"/>
  <cols>
    <col min="1" max="1" width="28.42578125" customWidth="1"/>
    <col min="2" max="2" width="14.7109375" customWidth="1"/>
    <col min="3" max="3" width="13.85546875" customWidth="1"/>
    <col min="4" max="4" width="11.5703125" customWidth="1"/>
  </cols>
  <sheetData>
    <row r="2" spans="1:4" x14ac:dyDescent="0.25">
      <c r="A2" s="9" t="s">
        <v>62</v>
      </c>
    </row>
    <row r="3" spans="1:4" ht="75" x14ac:dyDescent="0.25">
      <c r="A3" s="16" t="s">
        <v>63</v>
      </c>
      <c r="B3" s="16" t="s">
        <v>64</v>
      </c>
      <c r="C3" s="16" t="s">
        <v>52</v>
      </c>
      <c r="D3" s="16" t="s">
        <v>53</v>
      </c>
    </row>
    <row r="4" spans="1:4" x14ac:dyDescent="0.25">
      <c r="A4" s="11" t="s">
        <v>48</v>
      </c>
      <c r="B4" s="6">
        <v>76000</v>
      </c>
      <c r="C4" s="4">
        <v>35</v>
      </c>
      <c r="D4" s="43">
        <v>16</v>
      </c>
    </row>
    <row r="5" spans="1:4" x14ac:dyDescent="0.25">
      <c r="A5" s="11" t="s">
        <v>58</v>
      </c>
      <c r="B5" s="6">
        <v>76000</v>
      </c>
      <c r="C5" s="4">
        <v>21</v>
      </c>
      <c r="D5" s="43">
        <v>8</v>
      </c>
    </row>
    <row r="6" spans="1:4" x14ac:dyDescent="0.25">
      <c r="A6" s="11" t="s">
        <v>59</v>
      </c>
      <c r="B6" s="6">
        <v>117000</v>
      </c>
      <c r="C6" s="4">
        <v>34</v>
      </c>
      <c r="D6" s="43">
        <v>14</v>
      </c>
    </row>
    <row r="7" spans="1:4" x14ac:dyDescent="0.25">
      <c r="A7" s="11" t="s">
        <v>60</v>
      </c>
      <c r="B7" s="6">
        <v>192400</v>
      </c>
      <c r="C7" s="4">
        <v>143</v>
      </c>
      <c r="D7" s="43">
        <v>25</v>
      </c>
    </row>
    <row r="8" spans="1:4" x14ac:dyDescent="0.25">
      <c r="A8" s="11" t="s">
        <v>61</v>
      </c>
      <c r="B8" s="6">
        <v>270000</v>
      </c>
      <c r="C8" s="4">
        <v>99</v>
      </c>
      <c r="D8" s="43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AD46-368A-4E0E-9936-CC84A77AD81A}">
  <dimension ref="A2:E9"/>
  <sheetViews>
    <sheetView workbookViewId="0">
      <selection activeCell="B8" sqref="B8"/>
    </sheetView>
  </sheetViews>
  <sheetFormatPr defaultRowHeight="15" x14ac:dyDescent="0.25"/>
  <cols>
    <col min="1" max="1" width="18.28515625" customWidth="1"/>
    <col min="2" max="2" width="24.85546875" bestFit="1" customWidth="1"/>
    <col min="3" max="3" width="19" bestFit="1" customWidth="1"/>
    <col min="4" max="4" width="24.85546875" bestFit="1" customWidth="1"/>
    <col min="5" max="5" width="19" bestFit="1" customWidth="1"/>
  </cols>
  <sheetData>
    <row r="2" spans="1:5" x14ac:dyDescent="0.25">
      <c r="A2" s="9" t="s">
        <v>69</v>
      </c>
    </row>
    <row r="3" spans="1:5" x14ac:dyDescent="0.25">
      <c r="A3" s="2"/>
      <c r="B3" s="55" t="s">
        <v>65</v>
      </c>
      <c r="C3" s="56"/>
      <c r="D3" s="55" t="s">
        <v>66</v>
      </c>
      <c r="E3" s="56"/>
    </row>
    <row r="4" spans="1:5" x14ac:dyDescent="0.25">
      <c r="A4" s="2" t="s">
        <v>67</v>
      </c>
      <c r="B4" s="2" t="s">
        <v>52</v>
      </c>
      <c r="C4" s="2" t="s">
        <v>53</v>
      </c>
      <c r="D4" s="2" t="s">
        <v>52</v>
      </c>
      <c r="E4" s="2" t="s">
        <v>53</v>
      </c>
    </row>
    <row r="5" spans="1:5" x14ac:dyDescent="0.25">
      <c r="A5" s="11" t="s">
        <v>48</v>
      </c>
      <c r="B5" s="4">
        <v>23</v>
      </c>
      <c r="C5" s="4">
        <v>12</v>
      </c>
      <c r="D5" s="4">
        <v>12</v>
      </c>
      <c r="E5" s="4">
        <v>4</v>
      </c>
    </row>
    <row r="6" spans="1:5" x14ac:dyDescent="0.25">
      <c r="A6" s="11" t="s">
        <v>49</v>
      </c>
      <c r="B6" s="4">
        <v>36</v>
      </c>
      <c r="C6" s="4">
        <v>16</v>
      </c>
      <c r="D6" s="4">
        <v>19</v>
      </c>
      <c r="E6" s="4">
        <v>6</v>
      </c>
    </row>
    <row r="7" spans="1:5" x14ac:dyDescent="0.25">
      <c r="A7" s="11" t="s">
        <v>50</v>
      </c>
      <c r="B7" s="4">
        <v>154</v>
      </c>
      <c r="C7" s="4">
        <v>39</v>
      </c>
      <c r="D7" s="4">
        <v>88</v>
      </c>
      <c r="E7" s="4">
        <v>16</v>
      </c>
    </row>
    <row r="8" spans="1:5" x14ac:dyDescent="0.25">
      <c r="A8" s="12" t="s">
        <v>51</v>
      </c>
      <c r="B8" s="13">
        <f>SUM(B5:B7)</f>
        <v>213</v>
      </c>
      <c r="C8" s="13">
        <f t="shared" ref="C8:E8" si="0">SUM(C5:C7)</f>
        <v>67</v>
      </c>
      <c r="D8" s="13">
        <f t="shared" si="0"/>
        <v>119</v>
      </c>
      <c r="E8" s="13">
        <f t="shared" si="0"/>
        <v>26</v>
      </c>
    </row>
    <row r="9" spans="1:5" x14ac:dyDescent="0.25">
      <c r="A9" s="12" t="s">
        <v>68</v>
      </c>
      <c r="B9" s="14">
        <f>B8/(B8+D8)</f>
        <v>0.64156626506024095</v>
      </c>
      <c r="C9" s="14">
        <f>C8/(C8+E8)</f>
        <v>0.72043010752688175</v>
      </c>
      <c r="D9" s="14">
        <f>D8/(B8+D8)</f>
        <v>0.35843373493975905</v>
      </c>
      <c r="E9" s="14">
        <f>E8/(C8+E8)</f>
        <v>0.27956989247311825</v>
      </c>
    </row>
  </sheetData>
  <mergeCells count="2">
    <mergeCell ref="B3:C3"/>
    <mergeCell ref="D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9B808-4ACD-492D-8740-B9A4CADEAE84}">
  <dimension ref="A2:I35"/>
  <sheetViews>
    <sheetView workbookViewId="0">
      <selection activeCell="G22" sqref="G22"/>
    </sheetView>
  </sheetViews>
  <sheetFormatPr defaultRowHeight="15" x14ac:dyDescent="0.25"/>
  <cols>
    <col min="1" max="1" width="38.7109375" customWidth="1"/>
    <col min="2" max="2" width="14.42578125" bestFit="1" customWidth="1"/>
    <col min="3" max="3" width="11.42578125" customWidth="1"/>
    <col min="4" max="4" width="14.42578125" bestFit="1" customWidth="1"/>
    <col min="5" max="5" width="11.85546875" customWidth="1"/>
    <col min="6" max="6" width="14.42578125" bestFit="1" customWidth="1"/>
    <col min="7" max="7" width="10.42578125" customWidth="1"/>
    <col min="8" max="8" width="14.42578125" bestFit="1" customWidth="1"/>
    <col min="9" max="9" width="11.7109375" customWidth="1"/>
  </cols>
  <sheetData>
    <row r="2" spans="1:9" x14ac:dyDescent="0.25">
      <c r="A2" s="9" t="s">
        <v>70</v>
      </c>
    </row>
    <row r="3" spans="1:9" x14ac:dyDescent="0.25">
      <c r="A3" s="57" t="s">
        <v>82</v>
      </c>
      <c r="B3" s="59" t="s">
        <v>48</v>
      </c>
      <c r="C3" s="60"/>
      <c r="D3" s="59" t="s">
        <v>49</v>
      </c>
      <c r="E3" s="60"/>
      <c r="F3" s="59" t="s">
        <v>50</v>
      </c>
      <c r="G3" s="60"/>
      <c r="H3" s="59" t="s">
        <v>78</v>
      </c>
      <c r="I3" s="60"/>
    </row>
    <row r="4" spans="1:9" ht="30" x14ac:dyDescent="0.25">
      <c r="A4" s="58"/>
      <c r="B4" s="16" t="s">
        <v>52</v>
      </c>
      <c r="C4" s="16" t="s">
        <v>53</v>
      </c>
      <c r="D4" s="16" t="s">
        <v>52</v>
      </c>
      <c r="E4" s="16" t="s">
        <v>53</v>
      </c>
      <c r="F4" s="16" t="s">
        <v>52</v>
      </c>
      <c r="G4" s="16" t="s">
        <v>53</v>
      </c>
      <c r="H4" s="16" t="s">
        <v>52</v>
      </c>
      <c r="I4" s="16" t="s">
        <v>53</v>
      </c>
    </row>
    <row r="5" spans="1:9" x14ac:dyDescent="0.25">
      <c r="A5" s="41" t="s">
        <v>71</v>
      </c>
      <c r="B5" s="4">
        <v>7</v>
      </c>
      <c r="C5" s="4">
        <v>4</v>
      </c>
      <c r="D5" s="17">
        <v>10</v>
      </c>
      <c r="E5" s="18">
        <v>5</v>
      </c>
      <c r="F5" s="17">
        <v>36</v>
      </c>
      <c r="G5" s="18">
        <v>12</v>
      </c>
      <c r="H5" s="18">
        <v>53</v>
      </c>
      <c r="I5" s="18">
        <v>21</v>
      </c>
    </row>
    <row r="6" spans="1:9" x14ac:dyDescent="0.25">
      <c r="A6" s="41" t="s">
        <v>72</v>
      </c>
      <c r="B6" s="4">
        <v>7</v>
      </c>
      <c r="C6" s="4">
        <v>4</v>
      </c>
      <c r="D6" s="17">
        <v>12</v>
      </c>
      <c r="E6" s="18">
        <v>4</v>
      </c>
      <c r="F6" s="17">
        <v>51</v>
      </c>
      <c r="G6" s="18">
        <v>16</v>
      </c>
      <c r="H6" s="18">
        <v>70</v>
      </c>
      <c r="I6" s="18">
        <v>24</v>
      </c>
    </row>
    <row r="7" spans="1:9" x14ac:dyDescent="0.25">
      <c r="A7" s="11" t="s">
        <v>73</v>
      </c>
      <c r="B7" s="4">
        <v>8</v>
      </c>
      <c r="C7" s="4">
        <v>1</v>
      </c>
      <c r="D7" s="17">
        <v>8</v>
      </c>
      <c r="E7" s="18">
        <v>3</v>
      </c>
      <c r="F7" s="17">
        <v>43</v>
      </c>
      <c r="G7" s="18">
        <v>9</v>
      </c>
      <c r="H7" s="18">
        <v>59</v>
      </c>
      <c r="I7" s="18">
        <v>13</v>
      </c>
    </row>
    <row r="8" spans="1:9" x14ac:dyDescent="0.25">
      <c r="A8" s="11" t="s">
        <v>74</v>
      </c>
      <c r="B8" s="4">
        <v>3</v>
      </c>
      <c r="C8" s="4">
        <v>2</v>
      </c>
      <c r="D8" s="17">
        <v>4</v>
      </c>
      <c r="E8" s="18">
        <v>3</v>
      </c>
      <c r="F8" s="17">
        <v>24</v>
      </c>
      <c r="G8" s="18">
        <v>6</v>
      </c>
      <c r="H8" s="18">
        <v>31</v>
      </c>
      <c r="I8" s="18">
        <v>11</v>
      </c>
    </row>
    <row r="9" spans="1:9" x14ac:dyDescent="0.25">
      <c r="A9" s="11" t="s">
        <v>75</v>
      </c>
      <c r="B9" s="44"/>
      <c r="C9" s="44"/>
      <c r="D9" s="17">
        <v>2</v>
      </c>
      <c r="E9" s="18">
        <v>1</v>
      </c>
      <c r="F9" s="17">
        <v>17</v>
      </c>
      <c r="G9" s="18">
        <v>3</v>
      </c>
      <c r="H9" s="18">
        <v>19</v>
      </c>
      <c r="I9" s="18">
        <v>4</v>
      </c>
    </row>
    <row r="10" spans="1:9" x14ac:dyDescent="0.25">
      <c r="A10" s="11" t="s">
        <v>76</v>
      </c>
      <c r="B10" s="4">
        <v>4</v>
      </c>
      <c r="C10" s="4">
        <v>2</v>
      </c>
      <c r="D10" s="17">
        <v>9</v>
      </c>
      <c r="E10" s="18">
        <v>3</v>
      </c>
      <c r="F10" s="17">
        <v>26</v>
      </c>
      <c r="G10" s="18">
        <v>3</v>
      </c>
      <c r="H10" s="18">
        <v>39</v>
      </c>
      <c r="I10" s="18">
        <v>8</v>
      </c>
    </row>
    <row r="11" spans="1:9" x14ac:dyDescent="0.25">
      <c r="A11" s="11" t="s">
        <v>77</v>
      </c>
      <c r="B11" s="4">
        <v>6</v>
      </c>
      <c r="C11" s="4">
        <v>3</v>
      </c>
      <c r="D11" s="17">
        <v>10</v>
      </c>
      <c r="E11" s="18">
        <v>3</v>
      </c>
      <c r="F11" s="17">
        <v>45</v>
      </c>
      <c r="G11" s="18">
        <v>6</v>
      </c>
      <c r="H11" s="18">
        <v>61</v>
      </c>
      <c r="I11" s="18">
        <v>12</v>
      </c>
    </row>
    <row r="12" spans="1:9" x14ac:dyDescent="0.25">
      <c r="A12" s="19" t="s">
        <v>51</v>
      </c>
      <c r="B12" s="20">
        <v>35</v>
      </c>
      <c r="C12" s="20">
        <v>16</v>
      </c>
      <c r="D12" s="20">
        <v>55</v>
      </c>
      <c r="E12" s="21">
        <v>22</v>
      </c>
      <c r="F12" s="20">
        <v>242</v>
      </c>
      <c r="G12" s="21">
        <v>55</v>
      </c>
      <c r="H12" s="21">
        <v>332</v>
      </c>
      <c r="I12" s="21">
        <v>93</v>
      </c>
    </row>
    <row r="30" spans="1:1" x14ac:dyDescent="0.25">
      <c r="A30" s="9"/>
    </row>
    <row r="31" spans="1:1" x14ac:dyDescent="0.25">
      <c r="A31" s="10"/>
    </row>
    <row r="34" spans="1:1" x14ac:dyDescent="0.25">
      <c r="A34" s="9" t="s">
        <v>79</v>
      </c>
    </row>
    <row r="35" spans="1:1" x14ac:dyDescent="0.25">
      <c r="A35" s="10" t="s">
        <v>83</v>
      </c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279ED-20E4-4940-9E9A-19C7B5B2AFE7}">
  <dimension ref="A2:I35"/>
  <sheetViews>
    <sheetView workbookViewId="0">
      <selection activeCell="C4" sqref="C4"/>
    </sheetView>
  </sheetViews>
  <sheetFormatPr defaultRowHeight="15" x14ac:dyDescent="0.25"/>
  <cols>
    <col min="1" max="1" width="38.42578125" customWidth="1"/>
    <col min="2" max="2" width="18" customWidth="1"/>
    <col min="3" max="3" width="13.5703125" customWidth="1"/>
    <col min="4" max="4" width="18.42578125" customWidth="1"/>
    <col min="5" max="5" width="13.5703125" customWidth="1"/>
    <col min="6" max="6" width="18.42578125" customWidth="1"/>
    <col min="7" max="7" width="12.42578125" customWidth="1"/>
    <col min="8" max="8" width="19" customWidth="1"/>
    <col min="9" max="9" width="12.85546875" customWidth="1"/>
  </cols>
  <sheetData>
    <row r="2" spans="1:9" x14ac:dyDescent="0.25">
      <c r="A2" s="9" t="s">
        <v>84</v>
      </c>
    </row>
    <row r="3" spans="1:9" x14ac:dyDescent="0.25">
      <c r="A3" s="63" t="s">
        <v>82</v>
      </c>
      <c r="B3" s="61" t="s">
        <v>48</v>
      </c>
      <c r="C3" s="62"/>
      <c r="D3" s="61" t="s">
        <v>49</v>
      </c>
      <c r="E3" s="62"/>
      <c r="F3" s="61" t="s">
        <v>50</v>
      </c>
      <c r="G3" s="62"/>
      <c r="H3" s="61" t="s">
        <v>51</v>
      </c>
      <c r="I3" s="62"/>
    </row>
    <row r="4" spans="1:9" ht="45" x14ac:dyDescent="0.25">
      <c r="A4" s="64"/>
      <c r="B4" s="27" t="s">
        <v>109</v>
      </c>
      <c r="C4" s="27" t="s">
        <v>110</v>
      </c>
      <c r="D4" s="27" t="s">
        <v>109</v>
      </c>
      <c r="E4" s="27" t="s">
        <v>110</v>
      </c>
      <c r="F4" s="27" t="s">
        <v>109</v>
      </c>
      <c r="G4" s="27" t="s">
        <v>110</v>
      </c>
      <c r="H4" s="27" t="s">
        <v>109</v>
      </c>
      <c r="I4" s="27" t="s">
        <v>110</v>
      </c>
    </row>
    <row r="5" spans="1:9" x14ac:dyDescent="0.25">
      <c r="A5" s="37" t="s">
        <v>71</v>
      </c>
      <c r="B5" s="6">
        <v>532000</v>
      </c>
      <c r="C5" s="6">
        <v>304000</v>
      </c>
      <c r="D5" s="6">
        <v>886715</v>
      </c>
      <c r="E5" s="6">
        <v>467417</v>
      </c>
      <c r="F5" s="6">
        <v>8230516</v>
      </c>
      <c r="G5" s="6">
        <v>2929575</v>
      </c>
      <c r="H5" s="6">
        <v>9649231</v>
      </c>
      <c r="I5" s="6">
        <v>3700992</v>
      </c>
    </row>
    <row r="6" spans="1:9" x14ac:dyDescent="0.25">
      <c r="A6" s="37" t="s">
        <v>72</v>
      </c>
      <c r="B6" s="6">
        <v>532000</v>
      </c>
      <c r="C6" s="6">
        <v>304000</v>
      </c>
      <c r="D6" s="6">
        <v>1267158</v>
      </c>
      <c r="E6" s="6">
        <v>427000</v>
      </c>
      <c r="F6" s="6">
        <v>11401884</v>
      </c>
      <c r="G6" s="6">
        <v>3620288</v>
      </c>
      <c r="H6" s="6">
        <v>13201042</v>
      </c>
      <c r="I6" s="6">
        <v>4351288</v>
      </c>
    </row>
    <row r="7" spans="1:9" x14ac:dyDescent="0.25">
      <c r="A7" s="3" t="s">
        <v>73</v>
      </c>
      <c r="B7" s="6">
        <v>608000</v>
      </c>
      <c r="C7" s="6">
        <v>76000</v>
      </c>
      <c r="D7" s="6">
        <v>812875</v>
      </c>
      <c r="E7" s="6">
        <v>350875</v>
      </c>
      <c r="F7" s="6">
        <v>9822564</v>
      </c>
      <c r="G7" s="6">
        <v>2119575</v>
      </c>
      <c r="H7" s="6">
        <v>11243439</v>
      </c>
      <c r="I7" s="6">
        <v>2546450</v>
      </c>
    </row>
    <row r="8" spans="1:9" x14ac:dyDescent="0.25">
      <c r="A8" s="3" t="s">
        <v>74</v>
      </c>
      <c r="B8" s="6">
        <v>228000</v>
      </c>
      <c r="C8" s="6">
        <v>152000</v>
      </c>
      <c r="D8" s="6">
        <v>467875</v>
      </c>
      <c r="E8" s="6">
        <v>350875</v>
      </c>
      <c r="F8" s="6">
        <v>5353573</v>
      </c>
      <c r="G8" s="6">
        <v>1619995</v>
      </c>
      <c r="H8" s="6">
        <v>6049448</v>
      </c>
      <c r="I8" s="6">
        <v>2122870</v>
      </c>
    </row>
    <row r="9" spans="1:9" x14ac:dyDescent="0.25">
      <c r="A9" s="3" t="s">
        <v>75</v>
      </c>
      <c r="B9" s="46"/>
      <c r="C9" s="46"/>
      <c r="D9" s="6">
        <v>193000</v>
      </c>
      <c r="E9" s="6">
        <v>117000</v>
      </c>
      <c r="F9" s="6">
        <v>3377895</v>
      </c>
      <c r="G9" s="6">
        <v>577200</v>
      </c>
      <c r="H9" s="6">
        <v>3570895</v>
      </c>
      <c r="I9" s="6">
        <v>694200</v>
      </c>
    </row>
    <row r="10" spans="1:9" x14ac:dyDescent="0.25">
      <c r="A10" s="3" t="s">
        <v>76</v>
      </c>
      <c r="B10" s="6">
        <v>304000</v>
      </c>
      <c r="C10" s="6">
        <v>152000</v>
      </c>
      <c r="D10" s="6">
        <v>901261</v>
      </c>
      <c r="E10" s="6">
        <v>268518</v>
      </c>
      <c r="F10" s="6">
        <v>5852623</v>
      </c>
      <c r="G10" s="6">
        <v>714232</v>
      </c>
      <c r="H10" s="6">
        <v>7057884</v>
      </c>
      <c r="I10" s="6">
        <v>1134750</v>
      </c>
    </row>
    <row r="11" spans="1:9" x14ac:dyDescent="0.25">
      <c r="A11" s="3" t="s">
        <v>77</v>
      </c>
      <c r="B11" s="6">
        <v>456000</v>
      </c>
      <c r="C11" s="6">
        <v>228000</v>
      </c>
      <c r="D11" s="6">
        <v>882922</v>
      </c>
      <c r="E11" s="6">
        <v>227922</v>
      </c>
      <c r="F11" s="6">
        <v>9791986</v>
      </c>
      <c r="G11" s="6">
        <v>1308777</v>
      </c>
      <c r="H11" s="6">
        <v>11130908</v>
      </c>
      <c r="I11" s="6">
        <v>1764699</v>
      </c>
    </row>
    <row r="12" spans="1:9" x14ac:dyDescent="0.25">
      <c r="A12" s="29" t="s">
        <v>51</v>
      </c>
      <c r="B12" s="33">
        <v>2660000</v>
      </c>
      <c r="C12" s="33">
        <v>1216000</v>
      </c>
      <c r="D12" s="33">
        <v>5411806</v>
      </c>
      <c r="E12" s="33">
        <v>2209607</v>
      </c>
      <c r="F12" s="33">
        <v>53831041</v>
      </c>
      <c r="G12" s="33">
        <v>12889642</v>
      </c>
      <c r="H12" s="33">
        <v>61902847</v>
      </c>
      <c r="I12" s="33">
        <v>16315249</v>
      </c>
    </row>
    <row r="34" spans="1:1" x14ac:dyDescent="0.25">
      <c r="A34" s="9" t="s">
        <v>85</v>
      </c>
    </row>
    <row r="35" spans="1:1" x14ac:dyDescent="0.25">
      <c r="A35" s="10" t="s">
        <v>83</v>
      </c>
    </row>
  </sheetData>
  <mergeCells count="5">
    <mergeCell ref="B3:C3"/>
    <mergeCell ref="D3:E3"/>
    <mergeCell ref="F3:G3"/>
    <mergeCell ref="H3:I3"/>
    <mergeCell ref="A3:A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40CA4-15A9-498A-8281-55FF4346AA63}">
  <dimension ref="A2:Q10"/>
  <sheetViews>
    <sheetView workbookViewId="0">
      <selection activeCell="A8" sqref="A8"/>
    </sheetView>
  </sheetViews>
  <sheetFormatPr defaultRowHeight="15" x14ac:dyDescent="0.25"/>
  <cols>
    <col min="1" max="1" width="25.140625" customWidth="1"/>
    <col min="2" max="2" width="9.28515625" customWidth="1"/>
    <col min="3" max="3" width="9.5703125" customWidth="1"/>
    <col min="4" max="4" width="9" customWidth="1"/>
    <col min="5" max="6" width="9.42578125" customWidth="1"/>
    <col min="7" max="7" width="9.5703125" customWidth="1"/>
    <col min="8" max="8" width="8.85546875" customWidth="1"/>
    <col min="9" max="9" width="23.42578125" customWidth="1"/>
    <col min="17" max="17" width="20.85546875" bestFit="1" customWidth="1"/>
  </cols>
  <sheetData>
    <row r="2" spans="1:17" x14ac:dyDescent="0.25">
      <c r="A2" s="9" t="s">
        <v>86</v>
      </c>
    </row>
    <row r="3" spans="1:17" x14ac:dyDescent="0.25">
      <c r="A3" s="51"/>
      <c r="B3" s="65" t="s">
        <v>143</v>
      </c>
      <c r="C3" s="65"/>
      <c r="D3" s="65"/>
      <c r="E3" s="65"/>
      <c r="F3" s="65"/>
      <c r="G3" s="65"/>
      <c r="H3" s="65"/>
      <c r="I3" s="65"/>
      <c r="J3" s="65" t="s">
        <v>90</v>
      </c>
      <c r="K3" s="65"/>
      <c r="L3" s="65"/>
      <c r="M3" s="65"/>
      <c r="N3" s="65"/>
      <c r="O3" s="65"/>
      <c r="P3" s="65"/>
      <c r="Q3" s="65"/>
    </row>
    <row r="4" spans="1:17" ht="30" x14ac:dyDescent="0.25">
      <c r="A4" s="15" t="s">
        <v>67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6" t="s">
        <v>89</v>
      </c>
      <c r="J4" s="15" t="s">
        <v>0</v>
      </c>
      <c r="K4" s="15" t="s">
        <v>1</v>
      </c>
      <c r="L4" s="15" t="s">
        <v>2</v>
      </c>
      <c r="M4" s="15" t="s">
        <v>3</v>
      </c>
      <c r="N4" s="15" t="s">
        <v>4</v>
      </c>
      <c r="O4" s="15" t="s">
        <v>5</v>
      </c>
      <c r="P4" s="15" t="s">
        <v>6</v>
      </c>
      <c r="Q4" s="16" t="s">
        <v>89</v>
      </c>
    </row>
    <row r="5" spans="1:17" x14ac:dyDescent="0.25">
      <c r="A5" s="22" t="s">
        <v>48</v>
      </c>
      <c r="B5" s="45">
        <v>0.5714285714285714</v>
      </c>
      <c r="C5" s="45">
        <v>0.5714285714285714</v>
      </c>
      <c r="D5" s="45">
        <v>0.125</v>
      </c>
      <c r="E5" s="45">
        <v>0.66666666666666663</v>
      </c>
      <c r="F5" s="54" t="s">
        <v>92</v>
      </c>
      <c r="G5" s="45">
        <v>0.5</v>
      </c>
      <c r="H5" s="45">
        <v>0.5</v>
      </c>
      <c r="I5" s="45">
        <v>0.45714285714285713</v>
      </c>
      <c r="J5" s="23">
        <v>0.5714285714285714</v>
      </c>
      <c r="K5" s="23">
        <v>0.5714285714285714</v>
      </c>
      <c r="L5" s="23">
        <v>0.125</v>
      </c>
      <c r="M5" s="23">
        <v>0.66666666666666663</v>
      </c>
      <c r="N5" s="54" t="s">
        <v>92</v>
      </c>
      <c r="O5" s="23">
        <v>0.5</v>
      </c>
      <c r="P5" s="23">
        <v>0.5</v>
      </c>
      <c r="Q5" s="23">
        <v>0.45714285714285713</v>
      </c>
    </row>
    <row r="6" spans="1:17" x14ac:dyDescent="0.25">
      <c r="A6" s="22" t="s">
        <v>49</v>
      </c>
      <c r="B6" s="45">
        <v>0.5</v>
      </c>
      <c r="C6" s="45">
        <v>0.33333333333333331</v>
      </c>
      <c r="D6" s="45">
        <v>0.375</v>
      </c>
      <c r="E6" s="45">
        <v>0.75</v>
      </c>
      <c r="F6" s="45">
        <v>0.5</v>
      </c>
      <c r="G6" s="45">
        <v>0.33333333333333331</v>
      </c>
      <c r="H6" s="45">
        <v>0.3</v>
      </c>
      <c r="I6" s="45">
        <v>0.4</v>
      </c>
      <c r="J6" s="23">
        <v>0.52713329536547815</v>
      </c>
      <c r="K6" s="23">
        <v>0.33697455250252928</v>
      </c>
      <c r="L6" s="23">
        <v>0.43164693218514533</v>
      </c>
      <c r="M6" s="23">
        <v>0.7499332086561582</v>
      </c>
      <c r="N6" s="23">
        <v>0.60621761658031093</v>
      </c>
      <c r="O6" s="23">
        <v>0.29793589204459087</v>
      </c>
      <c r="P6" s="23">
        <v>0.25814511361139492</v>
      </c>
      <c r="Q6" s="23">
        <v>0.40829383019273047</v>
      </c>
    </row>
    <row r="7" spans="1:17" x14ac:dyDescent="0.25">
      <c r="A7" s="22" t="s">
        <v>50</v>
      </c>
      <c r="B7" s="45">
        <v>0.33333333333333331</v>
      </c>
      <c r="C7" s="45">
        <v>0.31372549019607843</v>
      </c>
      <c r="D7" s="45">
        <v>0.20930232558139536</v>
      </c>
      <c r="E7" s="45">
        <v>0.25</v>
      </c>
      <c r="F7" s="45">
        <v>0.17647058823529413</v>
      </c>
      <c r="G7" s="45">
        <v>0.11538461538461539</v>
      </c>
      <c r="H7" s="45">
        <v>0.13333333333333333</v>
      </c>
      <c r="I7" s="45">
        <v>0.22727272727272727</v>
      </c>
      <c r="J7" s="23">
        <v>0.35594062389283976</v>
      </c>
      <c r="K7" s="23">
        <v>0.31751664900291915</v>
      </c>
      <c r="L7" s="23">
        <v>0.21578632625860214</v>
      </c>
      <c r="M7" s="23">
        <v>0.30260071171159897</v>
      </c>
      <c r="N7" s="23">
        <v>0.17087564888784287</v>
      </c>
      <c r="O7" s="23">
        <v>0.12203622204949814</v>
      </c>
      <c r="P7" s="23">
        <v>0.13365797295870316</v>
      </c>
      <c r="Q7" s="23">
        <v>0.23944627041487085</v>
      </c>
    </row>
    <row r="8" spans="1:17" x14ac:dyDescent="0.25">
      <c r="A8" s="25" t="s">
        <v>51</v>
      </c>
      <c r="B8" s="24">
        <v>0.39622641509433965</v>
      </c>
      <c r="C8" s="24">
        <v>0.34285714285714286</v>
      </c>
      <c r="D8" s="24">
        <v>0.22033898305084745</v>
      </c>
      <c r="E8" s="24">
        <v>0.35483870967741937</v>
      </c>
      <c r="F8" s="24">
        <v>0.21052631578947367</v>
      </c>
      <c r="G8" s="24">
        <v>0.20512820512820512</v>
      </c>
      <c r="H8" s="24">
        <v>0.19672131147540983</v>
      </c>
      <c r="I8" s="24">
        <v>0.28012048192771083</v>
      </c>
      <c r="J8" s="24">
        <v>0.38355305205150547</v>
      </c>
      <c r="K8" s="24">
        <v>0.32961701053598647</v>
      </c>
      <c r="L8" s="24">
        <v>0.22648319611108308</v>
      </c>
      <c r="M8" s="24">
        <v>0.35091962109600744</v>
      </c>
      <c r="N8" s="24">
        <v>0.19440504411359058</v>
      </c>
      <c r="O8" s="24">
        <v>0.16077764950514914</v>
      </c>
      <c r="P8" s="24">
        <v>0.15854043533555393</v>
      </c>
      <c r="Q8" s="24">
        <v>0.26356217509672858</v>
      </c>
    </row>
    <row r="9" spans="1:17" x14ac:dyDescent="0.25">
      <c r="A9" s="10" t="s">
        <v>91</v>
      </c>
    </row>
    <row r="10" spans="1:17" x14ac:dyDescent="0.25">
      <c r="A10" s="10" t="s">
        <v>87</v>
      </c>
    </row>
  </sheetData>
  <mergeCells count="2">
    <mergeCell ref="B3:I3"/>
    <mergeCell ref="J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43CA-FADE-4D87-A2CC-4E5403BCEFF2}">
  <dimension ref="A2:J19"/>
  <sheetViews>
    <sheetView workbookViewId="0">
      <selection activeCell="A18" sqref="A18"/>
    </sheetView>
  </sheetViews>
  <sheetFormatPr defaultRowHeight="15" x14ac:dyDescent="0.25"/>
  <cols>
    <col min="1" max="1" width="47" customWidth="1"/>
    <col min="2" max="2" width="14.42578125" bestFit="1" customWidth="1"/>
    <col min="3" max="3" width="13.7109375" bestFit="1" customWidth="1"/>
    <col min="4" max="4" width="14.42578125" bestFit="1" customWidth="1"/>
    <col min="5" max="5" width="13.7109375" bestFit="1" customWidth="1"/>
    <col min="6" max="6" width="14.42578125" bestFit="1" customWidth="1"/>
    <col min="7" max="7" width="13.7109375" bestFit="1" customWidth="1"/>
    <col min="8" max="8" width="14.42578125" bestFit="1" customWidth="1"/>
    <col min="9" max="9" width="13.7109375" bestFit="1" customWidth="1"/>
    <col min="10" max="10" width="17.28515625" bestFit="1" customWidth="1"/>
  </cols>
  <sheetData>
    <row r="2" spans="1:10" x14ac:dyDescent="0.25">
      <c r="A2" s="9" t="s">
        <v>107</v>
      </c>
    </row>
    <row r="3" spans="1:10" x14ac:dyDescent="0.25">
      <c r="A3" s="63" t="s">
        <v>93</v>
      </c>
      <c r="B3" s="61" t="s">
        <v>48</v>
      </c>
      <c r="C3" s="62"/>
      <c r="D3" s="61" t="s">
        <v>49</v>
      </c>
      <c r="E3" s="62"/>
      <c r="F3" s="61" t="s">
        <v>50</v>
      </c>
      <c r="G3" s="62"/>
      <c r="H3" s="61" t="s">
        <v>51</v>
      </c>
      <c r="I3" s="66"/>
      <c r="J3" s="62"/>
    </row>
    <row r="4" spans="1:10" ht="30" x14ac:dyDescent="0.25">
      <c r="A4" s="64"/>
      <c r="B4" s="16" t="s">
        <v>52</v>
      </c>
      <c r="C4" s="16" t="s">
        <v>53</v>
      </c>
      <c r="D4" s="16" t="s">
        <v>52</v>
      </c>
      <c r="E4" s="16" t="s">
        <v>53</v>
      </c>
      <c r="F4" s="16" t="s">
        <v>52</v>
      </c>
      <c r="G4" s="16" t="s">
        <v>53</v>
      </c>
      <c r="H4" s="16" t="s">
        <v>52</v>
      </c>
      <c r="I4" s="16" t="s">
        <v>53</v>
      </c>
      <c r="J4" s="26" t="s">
        <v>94</v>
      </c>
    </row>
    <row r="5" spans="1:10" x14ac:dyDescent="0.25">
      <c r="A5" s="3" t="s">
        <v>95</v>
      </c>
      <c r="B5" s="3">
        <v>17</v>
      </c>
      <c r="C5" s="3">
        <v>12</v>
      </c>
      <c r="D5" s="3">
        <v>26</v>
      </c>
      <c r="E5" s="3">
        <v>11</v>
      </c>
      <c r="F5" s="3">
        <v>134</v>
      </c>
      <c r="G5" s="3">
        <v>37</v>
      </c>
      <c r="H5" s="3">
        <v>177</v>
      </c>
      <c r="I5" s="3">
        <v>60</v>
      </c>
      <c r="J5" s="28">
        <v>0.34</v>
      </c>
    </row>
    <row r="6" spans="1:10" x14ac:dyDescent="0.25">
      <c r="A6" s="3" t="s">
        <v>96</v>
      </c>
      <c r="B6" s="3">
        <v>7</v>
      </c>
      <c r="C6" s="3">
        <v>1</v>
      </c>
      <c r="D6" s="3">
        <v>13</v>
      </c>
      <c r="E6" s="3">
        <v>5</v>
      </c>
      <c r="F6" s="3">
        <v>44</v>
      </c>
      <c r="G6" s="3">
        <v>7</v>
      </c>
      <c r="H6" s="3">
        <v>64</v>
      </c>
      <c r="I6" s="3">
        <v>13</v>
      </c>
      <c r="J6" s="28">
        <v>0.2</v>
      </c>
    </row>
    <row r="7" spans="1:10" x14ac:dyDescent="0.25">
      <c r="A7" s="3" t="s">
        <v>97</v>
      </c>
      <c r="B7" s="3">
        <v>2</v>
      </c>
      <c r="C7" s="3">
        <v>1</v>
      </c>
      <c r="D7" s="3">
        <v>5</v>
      </c>
      <c r="E7" s="3">
        <v>1</v>
      </c>
      <c r="F7" s="3">
        <v>32</v>
      </c>
      <c r="G7" s="3">
        <v>6</v>
      </c>
      <c r="H7" s="3">
        <v>39</v>
      </c>
      <c r="I7" s="3">
        <v>8</v>
      </c>
      <c r="J7" s="28">
        <v>0.21</v>
      </c>
    </row>
    <row r="8" spans="1:10" x14ac:dyDescent="0.25">
      <c r="A8" s="3" t="s">
        <v>98</v>
      </c>
      <c r="B8" s="3">
        <v>6</v>
      </c>
      <c r="C8" s="3">
        <v>1</v>
      </c>
      <c r="D8" s="3">
        <v>4</v>
      </c>
      <c r="E8" s="3">
        <v>1</v>
      </c>
      <c r="F8" s="3">
        <v>14</v>
      </c>
      <c r="G8" s="3">
        <v>1</v>
      </c>
      <c r="H8" s="3">
        <v>24</v>
      </c>
      <c r="I8" s="3">
        <v>3</v>
      </c>
      <c r="J8" s="28">
        <v>0.13</v>
      </c>
    </row>
    <row r="9" spans="1:10" x14ac:dyDescent="0.25">
      <c r="A9" s="3" t="s">
        <v>99</v>
      </c>
      <c r="B9" s="3">
        <v>3</v>
      </c>
      <c r="C9" s="3">
        <v>1</v>
      </c>
      <c r="D9" s="3">
        <v>2</v>
      </c>
      <c r="E9" s="3">
        <v>2</v>
      </c>
      <c r="F9" s="3">
        <v>8</v>
      </c>
      <c r="G9" s="3">
        <v>2</v>
      </c>
      <c r="H9" s="3">
        <v>13</v>
      </c>
      <c r="I9" s="3">
        <v>5</v>
      </c>
      <c r="J9" s="28">
        <v>0.38</v>
      </c>
    </row>
    <row r="10" spans="1:10" x14ac:dyDescent="0.25">
      <c r="A10" s="3" t="s">
        <v>100</v>
      </c>
      <c r="B10" s="42"/>
      <c r="C10" s="42"/>
      <c r="D10" s="3">
        <v>2</v>
      </c>
      <c r="E10" s="3">
        <v>0</v>
      </c>
      <c r="F10" s="3">
        <v>2</v>
      </c>
      <c r="G10" s="3">
        <v>0</v>
      </c>
      <c r="H10" s="3">
        <v>4</v>
      </c>
      <c r="I10" s="3">
        <v>0</v>
      </c>
      <c r="J10" s="28">
        <v>0</v>
      </c>
    </row>
    <row r="11" spans="1:10" x14ac:dyDescent="0.25">
      <c r="A11" s="3" t="s">
        <v>101</v>
      </c>
      <c r="B11" s="42"/>
      <c r="C11" s="42"/>
      <c r="D11" s="3">
        <v>2</v>
      </c>
      <c r="E11" s="3">
        <v>1</v>
      </c>
      <c r="F11" s="42"/>
      <c r="G11" s="42"/>
      <c r="H11" s="3">
        <v>2</v>
      </c>
      <c r="I11" s="3">
        <v>1</v>
      </c>
      <c r="J11" s="28">
        <v>0.5</v>
      </c>
    </row>
    <row r="12" spans="1:10" x14ac:dyDescent="0.25">
      <c r="A12" s="3" t="s">
        <v>102</v>
      </c>
      <c r="B12" s="42"/>
      <c r="C12" s="42"/>
      <c r="D12" s="42"/>
      <c r="E12" s="42"/>
      <c r="F12" s="3">
        <v>2</v>
      </c>
      <c r="G12" s="3">
        <v>1</v>
      </c>
      <c r="H12" s="3">
        <v>2</v>
      </c>
      <c r="I12" s="3">
        <v>1</v>
      </c>
      <c r="J12" s="28">
        <v>0.5</v>
      </c>
    </row>
    <row r="13" spans="1:10" x14ac:dyDescent="0.25">
      <c r="A13" s="3" t="s">
        <v>103</v>
      </c>
      <c r="B13" s="42"/>
      <c r="C13" s="42"/>
      <c r="D13" s="42"/>
      <c r="E13" s="42"/>
      <c r="F13" s="3">
        <v>2</v>
      </c>
      <c r="G13" s="3">
        <v>0</v>
      </c>
      <c r="H13" s="3">
        <v>2</v>
      </c>
      <c r="I13" s="3">
        <v>0</v>
      </c>
      <c r="J13" s="28">
        <v>0</v>
      </c>
    </row>
    <row r="14" spans="1:10" x14ac:dyDescent="0.25">
      <c r="A14" s="3" t="s">
        <v>104</v>
      </c>
      <c r="B14" s="42"/>
      <c r="C14" s="42"/>
      <c r="D14" s="42"/>
      <c r="E14" s="42"/>
      <c r="F14" s="3">
        <v>1</v>
      </c>
      <c r="G14" s="3">
        <v>1</v>
      </c>
      <c r="H14" s="3">
        <v>1</v>
      </c>
      <c r="I14" s="3">
        <v>1</v>
      </c>
      <c r="J14" s="28">
        <v>1</v>
      </c>
    </row>
    <row r="15" spans="1:10" ht="30" x14ac:dyDescent="0.25">
      <c r="A15" s="32" t="s">
        <v>106</v>
      </c>
      <c r="B15" s="42"/>
      <c r="C15" s="42"/>
      <c r="D15" s="3">
        <v>1</v>
      </c>
      <c r="E15" s="3">
        <v>1</v>
      </c>
      <c r="F15" s="42"/>
      <c r="G15" s="42"/>
      <c r="H15" s="3">
        <v>1</v>
      </c>
      <c r="I15" s="3">
        <v>1</v>
      </c>
      <c r="J15" s="28">
        <v>1</v>
      </c>
    </row>
    <row r="16" spans="1:10" x14ac:dyDescent="0.25">
      <c r="A16" s="3" t="s">
        <v>8</v>
      </c>
      <c r="B16" s="42"/>
      <c r="C16" s="42"/>
      <c r="D16" s="42"/>
      <c r="E16" s="42"/>
      <c r="F16" s="3">
        <v>1</v>
      </c>
      <c r="G16" s="3">
        <v>0</v>
      </c>
      <c r="H16" s="3">
        <v>1</v>
      </c>
      <c r="I16" s="3">
        <v>0</v>
      </c>
      <c r="J16" s="28">
        <v>0</v>
      </c>
    </row>
    <row r="17" spans="1:10" ht="30" x14ac:dyDescent="0.25">
      <c r="A17" s="32" t="s">
        <v>7</v>
      </c>
      <c r="B17" s="42"/>
      <c r="C17" s="42"/>
      <c r="D17" s="42"/>
      <c r="E17" s="42"/>
      <c r="F17" s="3">
        <v>1</v>
      </c>
      <c r="G17" s="3">
        <v>0</v>
      </c>
      <c r="H17" s="3">
        <v>1</v>
      </c>
      <c r="I17" s="3">
        <v>0</v>
      </c>
      <c r="J17" s="28">
        <v>0</v>
      </c>
    </row>
    <row r="18" spans="1:10" x14ac:dyDescent="0.25">
      <c r="A18" s="3" t="s">
        <v>105</v>
      </c>
      <c r="B18" s="42"/>
      <c r="C18" s="42"/>
      <c r="D18" s="42"/>
      <c r="E18" s="42"/>
      <c r="F18" s="3">
        <v>1</v>
      </c>
      <c r="G18" s="3">
        <v>0</v>
      </c>
      <c r="H18" s="3">
        <v>1</v>
      </c>
      <c r="I18" s="3">
        <v>0</v>
      </c>
      <c r="J18" s="28">
        <v>0</v>
      </c>
    </row>
    <row r="19" spans="1:10" x14ac:dyDescent="0.25">
      <c r="A19" s="29" t="s">
        <v>51</v>
      </c>
      <c r="B19" s="30">
        <v>35</v>
      </c>
      <c r="C19" s="30">
        <v>16</v>
      </c>
      <c r="D19" s="30">
        <v>55</v>
      </c>
      <c r="E19" s="30">
        <v>22</v>
      </c>
      <c r="F19" s="30">
        <v>242</v>
      </c>
      <c r="G19" s="30">
        <v>55</v>
      </c>
      <c r="H19" s="30">
        <v>332</v>
      </c>
      <c r="I19" s="30">
        <v>93</v>
      </c>
      <c r="J19" s="31">
        <v>0.28000000000000003</v>
      </c>
    </row>
  </sheetData>
  <mergeCells count="5">
    <mergeCell ref="B3:C3"/>
    <mergeCell ref="D3:E3"/>
    <mergeCell ref="F3:G3"/>
    <mergeCell ref="H3:J3"/>
    <mergeCell ref="A3:A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2E22-27E6-48CF-AD04-08FEAEE898A2}">
  <dimension ref="A2:J19"/>
  <sheetViews>
    <sheetView workbookViewId="0">
      <selection activeCell="A22" sqref="A22"/>
    </sheetView>
  </sheetViews>
  <sheetFormatPr defaultRowHeight="15" x14ac:dyDescent="0.25"/>
  <cols>
    <col min="1" max="1" width="50.5703125" customWidth="1"/>
    <col min="2" max="2" width="11.42578125" bestFit="1" customWidth="1"/>
    <col min="3" max="3" width="9.5703125" bestFit="1" customWidth="1"/>
    <col min="4" max="4" width="11.42578125" bestFit="1" customWidth="1"/>
    <col min="5" max="5" width="11.28515625" customWidth="1"/>
    <col min="6" max="6" width="13.42578125" customWidth="1"/>
    <col min="7" max="7" width="13.5703125" customWidth="1"/>
    <col min="8" max="8" width="12.7109375" bestFit="1" customWidth="1"/>
    <col min="9" max="9" width="13.140625" customWidth="1"/>
    <col min="10" max="10" width="12.140625" bestFit="1" customWidth="1"/>
  </cols>
  <sheetData>
    <row r="2" spans="1:10" x14ac:dyDescent="0.25">
      <c r="A2" s="9" t="s">
        <v>108</v>
      </c>
    </row>
    <row r="3" spans="1:10" x14ac:dyDescent="0.25">
      <c r="A3" s="63" t="s">
        <v>93</v>
      </c>
      <c r="B3" s="61" t="s">
        <v>48</v>
      </c>
      <c r="C3" s="62"/>
      <c r="D3" s="61" t="s">
        <v>49</v>
      </c>
      <c r="E3" s="62"/>
      <c r="F3" s="61" t="s">
        <v>50</v>
      </c>
      <c r="G3" s="62"/>
      <c r="H3" s="61" t="s">
        <v>78</v>
      </c>
      <c r="I3" s="66"/>
      <c r="J3" s="62"/>
    </row>
    <row r="4" spans="1:10" ht="45" x14ac:dyDescent="0.25">
      <c r="A4" s="64"/>
      <c r="B4" s="27" t="s">
        <v>109</v>
      </c>
      <c r="C4" s="27" t="s">
        <v>110</v>
      </c>
      <c r="D4" s="27" t="s">
        <v>109</v>
      </c>
      <c r="E4" s="27" t="s">
        <v>110</v>
      </c>
      <c r="F4" s="27" t="s">
        <v>109</v>
      </c>
      <c r="G4" s="27" t="s">
        <v>110</v>
      </c>
      <c r="H4" s="27" t="s">
        <v>109</v>
      </c>
      <c r="I4" s="27" t="s">
        <v>110</v>
      </c>
      <c r="J4" s="27" t="s">
        <v>111</v>
      </c>
    </row>
    <row r="5" spans="1:10" x14ac:dyDescent="0.25">
      <c r="A5" s="3" t="s">
        <v>95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6">
        <v>33829127</v>
      </c>
      <c r="I5" s="6">
        <v>10634139</v>
      </c>
      <c r="J5" s="23">
        <f>I5/H5</f>
        <v>0.31434860852306357</v>
      </c>
    </row>
    <row r="6" spans="1:10" x14ac:dyDescent="0.25">
      <c r="A6" s="3" t="s">
        <v>96</v>
      </c>
      <c r="B6" s="6" t="s">
        <v>15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20</v>
      </c>
      <c r="H6" s="6">
        <v>11702736</v>
      </c>
      <c r="I6" s="6">
        <v>2317563</v>
      </c>
      <c r="J6" s="23">
        <f t="shared" ref="J6:J19" si="0">I6/H6</f>
        <v>0.19803599773591407</v>
      </c>
    </row>
    <row r="7" spans="1:10" x14ac:dyDescent="0.25">
      <c r="A7" s="3" t="s">
        <v>97</v>
      </c>
      <c r="B7" s="6" t="s">
        <v>21</v>
      </c>
      <c r="C7" s="6" t="s">
        <v>16</v>
      </c>
      <c r="D7" s="6" t="s">
        <v>22</v>
      </c>
      <c r="E7" s="6" t="s">
        <v>23</v>
      </c>
      <c r="F7" s="6" t="s">
        <v>24</v>
      </c>
      <c r="G7" s="6" t="s">
        <v>25</v>
      </c>
      <c r="H7" s="6">
        <v>7238905</v>
      </c>
      <c r="I7" s="6">
        <v>1502200</v>
      </c>
      <c r="J7" s="23">
        <f t="shared" si="0"/>
        <v>0.20751757344515503</v>
      </c>
    </row>
    <row r="8" spans="1:10" x14ac:dyDescent="0.25">
      <c r="A8" s="3" t="s">
        <v>98</v>
      </c>
      <c r="B8" s="6" t="s">
        <v>26</v>
      </c>
      <c r="C8" s="6" t="s">
        <v>16</v>
      </c>
      <c r="D8" s="6" t="s">
        <v>27</v>
      </c>
      <c r="E8" s="6" t="s">
        <v>23</v>
      </c>
      <c r="F8" s="6" t="s">
        <v>28</v>
      </c>
      <c r="G8" s="6" t="s">
        <v>29</v>
      </c>
      <c r="H8" s="6">
        <v>4232376</v>
      </c>
      <c r="I8" s="6">
        <v>463000</v>
      </c>
      <c r="J8" s="23">
        <f t="shared" si="0"/>
        <v>0.10939481747368381</v>
      </c>
    </row>
    <row r="9" spans="1:10" x14ac:dyDescent="0.25">
      <c r="A9" s="3" t="s">
        <v>99</v>
      </c>
      <c r="B9" s="6" t="s">
        <v>30</v>
      </c>
      <c r="C9" s="6" t="s">
        <v>16</v>
      </c>
      <c r="D9" s="6" t="s">
        <v>31</v>
      </c>
      <c r="E9" s="6" t="s">
        <v>31</v>
      </c>
      <c r="F9" s="6" t="s">
        <v>32</v>
      </c>
      <c r="G9" s="6" t="s">
        <v>33</v>
      </c>
      <c r="H9" s="6">
        <v>2359950</v>
      </c>
      <c r="I9" s="6">
        <v>743150</v>
      </c>
      <c r="J9" s="23">
        <f t="shared" si="0"/>
        <v>0.3149007394224454</v>
      </c>
    </row>
    <row r="10" spans="1:10" x14ac:dyDescent="0.25">
      <c r="A10" s="3" t="s">
        <v>100</v>
      </c>
      <c r="B10" s="46"/>
      <c r="C10" s="46"/>
      <c r="D10" s="6" t="s">
        <v>34</v>
      </c>
      <c r="E10" s="6">
        <v>0</v>
      </c>
      <c r="F10" s="6" t="s">
        <v>35</v>
      </c>
      <c r="G10" s="6">
        <v>0</v>
      </c>
      <c r="H10" s="6">
        <v>577800</v>
      </c>
      <c r="I10" s="6">
        <v>0</v>
      </c>
      <c r="J10" s="23">
        <f t="shared" si="0"/>
        <v>0</v>
      </c>
    </row>
    <row r="11" spans="1:10" x14ac:dyDescent="0.25">
      <c r="A11" s="3" t="s">
        <v>101</v>
      </c>
      <c r="B11" s="46"/>
      <c r="C11" s="46"/>
      <c r="D11" s="6" t="s">
        <v>36</v>
      </c>
      <c r="E11" s="6" t="s">
        <v>37</v>
      </c>
      <c r="F11" s="46"/>
      <c r="G11" s="46"/>
      <c r="H11" s="6">
        <v>151922</v>
      </c>
      <c r="I11" s="6">
        <v>75922</v>
      </c>
      <c r="J11" s="23">
        <f t="shared" si="0"/>
        <v>0.49974328931951922</v>
      </c>
    </row>
    <row r="12" spans="1:10" x14ac:dyDescent="0.25">
      <c r="A12" s="3" t="s">
        <v>102</v>
      </c>
      <c r="B12" s="46"/>
      <c r="C12" s="46"/>
      <c r="D12" s="46"/>
      <c r="E12" s="46"/>
      <c r="F12" s="6" t="s">
        <v>35</v>
      </c>
      <c r="G12" s="6" t="s">
        <v>38</v>
      </c>
      <c r="H12" s="6">
        <v>384800</v>
      </c>
      <c r="I12" s="6">
        <v>192400</v>
      </c>
      <c r="J12" s="23">
        <f t="shared" si="0"/>
        <v>0.5</v>
      </c>
    </row>
    <row r="13" spans="1:10" x14ac:dyDescent="0.25">
      <c r="A13" s="3" t="s">
        <v>103</v>
      </c>
      <c r="B13" s="46"/>
      <c r="C13" s="46"/>
      <c r="D13" s="46"/>
      <c r="E13" s="46"/>
      <c r="F13" s="6" t="s">
        <v>35</v>
      </c>
      <c r="G13" s="6">
        <v>0</v>
      </c>
      <c r="H13" s="6">
        <v>384800</v>
      </c>
      <c r="I13" s="6">
        <v>0</v>
      </c>
      <c r="J13" s="23">
        <f t="shared" si="0"/>
        <v>0</v>
      </c>
    </row>
    <row r="14" spans="1:10" x14ac:dyDescent="0.25">
      <c r="A14" s="3" t="s">
        <v>104</v>
      </c>
      <c r="B14" s="46"/>
      <c r="C14" s="46"/>
      <c r="D14" s="46"/>
      <c r="E14" s="46"/>
      <c r="F14" s="6" t="s">
        <v>29</v>
      </c>
      <c r="G14" s="6" t="s">
        <v>29</v>
      </c>
      <c r="H14" s="6">
        <v>270000</v>
      </c>
      <c r="I14" s="6">
        <v>270000</v>
      </c>
      <c r="J14" s="23">
        <f t="shared" si="0"/>
        <v>1</v>
      </c>
    </row>
    <row r="15" spans="1:10" ht="30" x14ac:dyDescent="0.25">
      <c r="A15" s="32" t="s">
        <v>106</v>
      </c>
      <c r="B15" s="46"/>
      <c r="C15" s="46"/>
      <c r="D15" s="6" t="s">
        <v>39</v>
      </c>
      <c r="E15" s="6" t="s">
        <v>39</v>
      </c>
      <c r="F15" s="46"/>
      <c r="G15" s="46"/>
      <c r="H15" s="6">
        <v>116875</v>
      </c>
      <c r="I15" s="6">
        <v>116875</v>
      </c>
      <c r="J15" s="23">
        <f t="shared" si="0"/>
        <v>1</v>
      </c>
    </row>
    <row r="16" spans="1:10" x14ac:dyDescent="0.25">
      <c r="A16" s="3" t="s">
        <v>8</v>
      </c>
      <c r="B16" s="46"/>
      <c r="C16" s="46"/>
      <c r="D16" s="46"/>
      <c r="E16" s="46"/>
      <c r="F16" s="6" t="s">
        <v>40</v>
      </c>
      <c r="G16" s="6">
        <v>0</v>
      </c>
      <c r="H16" s="6">
        <v>269281</v>
      </c>
      <c r="I16" s="6">
        <v>0</v>
      </c>
      <c r="J16" s="23">
        <f t="shared" si="0"/>
        <v>0</v>
      </c>
    </row>
    <row r="17" spans="1:10" x14ac:dyDescent="0.25">
      <c r="A17" s="32" t="s">
        <v>7</v>
      </c>
      <c r="B17" s="46"/>
      <c r="C17" s="46"/>
      <c r="D17" s="46"/>
      <c r="E17" s="46"/>
      <c r="F17" s="6" t="s">
        <v>41</v>
      </c>
      <c r="G17" s="6">
        <v>0</v>
      </c>
      <c r="H17" s="6">
        <v>191875</v>
      </c>
      <c r="I17" s="6">
        <v>0</v>
      </c>
      <c r="J17" s="23">
        <f t="shared" si="0"/>
        <v>0</v>
      </c>
    </row>
    <row r="18" spans="1:10" x14ac:dyDescent="0.25">
      <c r="A18" s="3" t="s">
        <v>105</v>
      </c>
      <c r="B18" s="46"/>
      <c r="C18" s="46"/>
      <c r="D18" s="46"/>
      <c r="E18" s="46"/>
      <c r="F18" s="6" t="s">
        <v>38</v>
      </c>
      <c r="G18" s="6">
        <v>0</v>
      </c>
      <c r="H18" s="6">
        <v>192400</v>
      </c>
      <c r="I18" s="6">
        <v>0</v>
      </c>
      <c r="J18" s="23">
        <f t="shared" si="0"/>
        <v>0</v>
      </c>
    </row>
    <row r="19" spans="1:10" x14ac:dyDescent="0.25">
      <c r="A19" s="29" t="s">
        <v>51</v>
      </c>
      <c r="B19" s="33" t="s">
        <v>42</v>
      </c>
      <c r="C19" s="33" t="s">
        <v>43</v>
      </c>
      <c r="D19" s="33" t="s">
        <v>44</v>
      </c>
      <c r="E19" s="33" t="s">
        <v>45</v>
      </c>
      <c r="F19" s="33" t="s">
        <v>46</v>
      </c>
      <c r="G19" s="33" t="s">
        <v>47</v>
      </c>
      <c r="H19" s="33">
        <v>61902847</v>
      </c>
      <c r="I19" s="33">
        <v>16315249</v>
      </c>
      <c r="J19" s="31">
        <f t="shared" si="0"/>
        <v>0.26356217509672858</v>
      </c>
    </row>
  </sheetData>
  <mergeCells count="5">
    <mergeCell ref="A3:A4"/>
    <mergeCell ref="B3:C3"/>
    <mergeCell ref="D3:E3"/>
    <mergeCell ref="F3:G3"/>
    <mergeCell ref="H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5F112-A21B-4397-87D1-D5C7958B0075}">
  <dimension ref="A2:X20"/>
  <sheetViews>
    <sheetView workbookViewId="0">
      <selection activeCell="B29" sqref="B28:B29"/>
    </sheetView>
  </sheetViews>
  <sheetFormatPr defaultRowHeight="15" x14ac:dyDescent="0.25"/>
  <cols>
    <col min="1" max="1" width="38.140625" customWidth="1"/>
    <col min="2" max="2" width="14.140625" customWidth="1"/>
    <col min="3" max="3" width="12.5703125" customWidth="1"/>
    <col min="4" max="4" width="10.85546875" customWidth="1"/>
    <col min="5" max="5" width="11.85546875" customWidth="1"/>
    <col min="6" max="6" width="9.85546875" customWidth="1"/>
    <col min="7" max="7" width="10.7109375" customWidth="1"/>
    <col min="8" max="8" width="11.5703125" customWidth="1"/>
    <col min="9" max="9" width="10.5703125" customWidth="1"/>
    <col min="10" max="10" width="11.85546875" customWidth="1"/>
    <col min="21" max="21" width="30.42578125" customWidth="1"/>
    <col min="22" max="22" width="11.28515625" bestFit="1" customWidth="1"/>
  </cols>
  <sheetData>
    <row r="2" spans="1:24" x14ac:dyDescent="0.25">
      <c r="A2" s="9" t="s">
        <v>112</v>
      </c>
    </row>
    <row r="3" spans="1:24" x14ac:dyDescent="0.25">
      <c r="A3" s="63" t="s">
        <v>82</v>
      </c>
      <c r="B3" s="26"/>
      <c r="C3" s="61" t="s">
        <v>48</v>
      </c>
      <c r="D3" s="62"/>
      <c r="E3" s="61" t="s">
        <v>49</v>
      </c>
      <c r="F3" s="62"/>
      <c r="G3" s="61" t="s">
        <v>50</v>
      </c>
      <c r="H3" s="62"/>
      <c r="I3" s="61" t="s">
        <v>51</v>
      </c>
      <c r="J3" s="62"/>
    </row>
    <row r="4" spans="1:24" ht="60" x14ac:dyDescent="0.25">
      <c r="A4" s="64"/>
      <c r="B4" s="27" t="s">
        <v>113</v>
      </c>
      <c r="C4" s="27" t="s">
        <v>52</v>
      </c>
      <c r="D4" s="27" t="s">
        <v>53</v>
      </c>
      <c r="E4" s="27" t="s">
        <v>52</v>
      </c>
      <c r="F4" s="27" t="s">
        <v>53</v>
      </c>
      <c r="G4" s="27" t="s">
        <v>52</v>
      </c>
      <c r="H4" s="27" t="s">
        <v>53</v>
      </c>
      <c r="I4" s="27" t="s">
        <v>52</v>
      </c>
      <c r="J4" s="27" t="s">
        <v>53</v>
      </c>
      <c r="U4" s="27" t="s">
        <v>82</v>
      </c>
      <c r="V4" s="27"/>
      <c r="W4" s="27" t="s">
        <v>115</v>
      </c>
      <c r="X4" s="27" t="s">
        <v>116</v>
      </c>
    </row>
    <row r="5" spans="1:24" x14ac:dyDescent="0.25">
      <c r="A5" s="80" t="s">
        <v>114</v>
      </c>
      <c r="B5" s="3" t="s">
        <v>115</v>
      </c>
      <c r="C5" s="3">
        <v>7</v>
      </c>
      <c r="D5" s="3">
        <v>4</v>
      </c>
      <c r="E5" s="3">
        <v>5</v>
      </c>
      <c r="F5" s="3">
        <v>3</v>
      </c>
      <c r="G5" s="3">
        <v>33</v>
      </c>
      <c r="H5" s="3">
        <v>11</v>
      </c>
      <c r="I5" s="3">
        <v>45</v>
      </c>
      <c r="J5" s="3">
        <v>18</v>
      </c>
      <c r="U5" s="67" t="s">
        <v>114</v>
      </c>
      <c r="V5" s="22" t="s">
        <v>123</v>
      </c>
      <c r="W5" s="23">
        <v>0.84905660377358494</v>
      </c>
      <c r="X5" s="23">
        <v>0.15094339622641509</v>
      </c>
    </row>
    <row r="6" spans="1:24" x14ac:dyDescent="0.25">
      <c r="A6" s="81"/>
      <c r="B6" s="3" t="s">
        <v>116</v>
      </c>
      <c r="C6" s="42"/>
      <c r="D6" s="42"/>
      <c r="E6" s="3">
        <v>5</v>
      </c>
      <c r="F6" s="3">
        <v>2</v>
      </c>
      <c r="G6" s="3">
        <v>3</v>
      </c>
      <c r="H6" s="3">
        <v>1</v>
      </c>
      <c r="I6" s="3">
        <v>8</v>
      </c>
      <c r="J6" s="3">
        <v>3</v>
      </c>
      <c r="U6" s="68"/>
      <c r="V6" s="22" t="s">
        <v>124</v>
      </c>
      <c r="W6" s="23">
        <v>0.8571428571428571</v>
      </c>
      <c r="X6" s="23">
        <v>0.14285714285714285</v>
      </c>
    </row>
    <row r="7" spans="1:24" x14ac:dyDescent="0.25">
      <c r="A7" s="80" t="s">
        <v>117</v>
      </c>
      <c r="B7" s="3" t="s">
        <v>115</v>
      </c>
      <c r="C7" s="3">
        <v>3</v>
      </c>
      <c r="D7" s="3">
        <v>2</v>
      </c>
      <c r="E7" s="3">
        <v>5</v>
      </c>
      <c r="F7" s="3">
        <v>1</v>
      </c>
      <c r="G7" s="3">
        <v>34</v>
      </c>
      <c r="H7" s="3">
        <v>12</v>
      </c>
      <c r="I7" s="3">
        <v>42</v>
      </c>
      <c r="J7" s="3">
        <v>15</v>
      </c>
      <c r="U7" s="67" t="s">
        <v>117</v>
      </c>
      <c r="V7" s="22" t="s">
        <v>123</v>
      </c>
      <c r="W7" s="23">
        <v>0.6</v>
      </c>
      <c r="X7" s="23">
        <v>0.4</v>
      </c>
    </row>
    <row r="8" spans="1:24" x14ac:dyDescent="0.25">
      <c r="A8" s="81"/>
      <c r="B8" s="3" t="s">
        <v>116</v>
      </c>
      <c r="C8" s="3">
        <v>4</v>
      </c>
      <c r="D8" s="3">
        <v>2</v>
      </c>
      <c r="E8" s="3">
        <v>7</v>
      </c>
      <c r="F8" s="3">
        <v>3</v>
      </c>
      <c r="G8" s="3">
        <v>17</v>
      </c>
      <c r="H8" s="3">
        <v>4</v>
      </c>
      <c r="I8" s="3">
        <v>28</v>
      </c>
      <c r="J8" s="3">
        <v>9</v>
      </c>
      <c r="U8" s="68"/>
      <c r="V8" s="22" t="s">
        <v>124</v>
      </c>
      <c r="W8" s="23">
        <v>0.625</v>
      </c>
      <c r="X8" s="23">
        <v>0.375</v>
      </c>
    </row>
    <row r="9" spans="1:24" x14ac:dyDescent="0.25">
      <c r="A9" s="80" t="s">
        <v>118</v>
      </c>
      <c r="B9" s="3" t="s">
        <v>115</v>
      </c>
      <c r="C9" s="3">
        <v>6</v>
      </c>
      <c r="D9" s="3">
        <v>1</v>
      </c>
      <c r="E9" s="3">
        <v>7</v>
      </c>
      <c r="F9" s="3">
        <v>2</v>
      </c>
      <c r="G9" s="3">
        <v>33</v>
      </c>
      <c r="H9" s="3">
        <v>6</v>
      </c>
      <c r="I9" s="3">
        <v>46</v>
      </c>
      <c r="J9" s="3">
        <v>9</v>
      </c>
      <c r="U9" s="67" t="s">
        <v>118</v>
      </c>
      <c r="V9" s="22" t="s">
        <v>123</v>
      </c>
      <c r="W9" s="23">
        <v>0.77966101694915257</v>
      </c>
      <c r="X9" s="23">
        <v>0.22033898305084745</v>
      </c>
    </row>
    <row r="10" spans="1:24" x14ac:dyDescent="0.25">
      <c r="A10" s="81"/>
      <c r="B10" s="3" t="s">
        <v>116</v>
      </c>
      <c r="C10" s="3">
        <v>2</v>
      </c>
      <c r="D10" s="3">
        <v>0</v>
      </c>
      <c r="E10" s="3">
        <v>1</v>
      </c>
      <c r="F10" s="3">
        <v>1</v>
      </c>
      <c r="G10" s="3">
        <v>10</v>
      </c>
      <c r="H10" s="3">
        <v>3</v>
      </c>
      <c r="I10" s="3">
        <v>13</v>
      </c>
      <c r="J10" s="3">
        <v>4</v>
      </c>
      <c r="U10" s="68"/>
      <c r="V10" s="22" t="s">
        <v>124</v>
      </c>
      <c r="W10" s="23">
        <v>0.69230769230769229</v>
      </c>
      <c r="X10" s="23">
        <v>0.30769230769230771</v>
      </c>
    </row>
    <row r="11" spans="1:24" x14ac:dyDescent="0.25">
      <c r="A11" s="80" t="s">
        <v>119</v>
      </c>
      <c r="B11" s="3" t="s">
        <v>115</v>
      </c>
      <c r="C11" s="3">
        <v>1</v>
      </c>
      <c r="D11" s="3">
        <v>1</v>
      </c>
      <c r="E11" s="3">
        <v>2</v>
      </c>
      <c r="F11" s="3">
        <v>2</v>
      </c>
      <c r="G11" s="3">
        <v>13</v>
      </c>
      <c r="H11" s="3">
        <v>3</v>
      </c>
      <c r="I11" s="3">
        <v>16</v>
      </c>
      <c r="J11" s="3">
        <v>6</v>
      </c>
      <c r="U11" s="67" t="s">
        <v>119</v>
      </c>
      <c r="V11" s="22" t="s">
        <v>123</v>
      </c>
      <c r="W11" s="23">
        <v>0.5161290322580645</v>
      </c>
      <c r="X11" s="23">
        <v>0.4838709677419355</v>
      </c>
    </row>
    <row r="12" spans="1:24" x14ac:dyDescent="0.25">
      <c r="A12" s="81"/>
      <c r="B12" s="3" t="s">
        <v>116</v>
      </c>
      <c r="C12" s="3">
        <v>2</v>
      </c>
      <c r="D12" s="3">
        <v>1</v>
      </c>
      <c r="E12" s="3">
        <v>2</v>
      </c>
      <c r="F12" s="3">
        <v>1</v>
      </c>
      <c r="G12" s="3">
        <v>11</v>
      </c>
      <c r="H12" s="3">
        <v>3</v>
      </c>
      <c r="I12" s="3">
        <v>15</v>
      </c>
      <c r="J12" s="3">
        <v>5</v>
      </c>
      <c r="U12" s="68"/>
      <c r="V12" s="22" t="s">
        <v>124</v>
      </c>
      <c r="W12" s="23">
        <v>0.54545454545454541</v>
      </c>
      <c r="X12" s="23">
        <v>0.45454545454545453</v>
      </c>
    </row>
    <row r="13" spans="1:24" ht="15" customHeight="1" x14ac:dyDescent="0.25">
      <c r="A13" s="80" t="s">
        <v>120</v>
      </c>
      <c r="B13" s="3" t="s">
        <v>115</v>
      </c>
      <c r="C13" s="42"/>
      <c r="D13" s="42"/>
      <c r="E13" s="42"/>
      <c r="F13" s="42"/>
      <c r="G13" s="3">
        <v>8</v>
      </c>
      <c r="H13" s="3">
        <v>1</v>
      </c>
      <c r="I13" s="3">
        <v>8</v>
      </c>
      <c r="J13" s="3">
        <v>1</v>
      </c>
      <c r="U13" s="69" t="s">
        <v>120</v>
      </c>
      <c r="V13" s="22" t="s">
        <v>123</v>
      </c>
      <c r="W13" s="23">
        <v>0.42105263157894735</v>
      </c>
      <c r="X13" s="23">
        <v>0.57894736842105265</v>
      </c>
    </row>
    <row r="14" spans="1:24" x14ac:dyDescent="0.25">
      <c r="A14" s="81"/>
      <c r="B14" s="3" t="s">
        <v>116</v>
      </c>
      <c r="C14" s="42"/>
      <c r="D14" s="42"/>
      <c r="E14" s="3">
        <v>2</v>
      </c>
      <c r="F14" s="3">
        <v>1</v>
      </c>
      <c r="G14" s="3">
        <v>9</v>
      </c>
      <c r="H14" s="3">
        <v>2</v>
      </c>
      <c r="I14" s="3">
        <v>11</v>
      </c>
      <c r="J14" s="3">
        <v>3</v>
      </c>
      <c r="U14" s="70"/>
      <c r="V14" s="22" t="s">
        <v>124</v>
      </c>
      <c r="W14" s="23">
        <v>0.25</v>
      </c>
      <c r="X14" s="23">
        <v>0.75</v>
      </c>
    </row>
    <row r="15" spans="1:24" x14ac:dyDescent="0.25">
      <c r="A15" s="80" t="s">
        <v>121</v>
      </c>
      <c r="B15" s="3" t="s">
        <v>115</v>
      </c>
      <c r="C15" s="3">
        <v>1</v>
      </c>
      <c r="D15" s="3">
        <v>1</v>
      </c>
      <c r="E15" s="3">
        <v>2</v>
      </c>
      <c r="F15" s="3">
        <v>1</v>
      </c>
      <c r="G15" s="3">
        <v>11</v>
      </c>
      <c r="H15" s="3">
        <v>0</v>
      </c>
      <c r="I15" s="3">
        <v>14</v>
      </c>
      <c r="J15" s="3">
        <v>2</v>
      </c>
      <c r="U15" s="67" t="s">
        <v>121</v>
      </c>
      <c r="V15" s="22" t="s">
        <v>123</v>
      </c>
      <c r="W15" s="23">
        <v>0.35897435897435898</v>
      </c>
      <c r="X15" s="23">
        <v>0.64102564102564108</v>
      </c>
    </row>
    <row r="16" spans="1:24" x14ac:dyDescent="0.25">
      <c r="A16" s="81"/>
      <c r="B16" s="3" t="s">
        <v>116</v>
      </c>
      <c r="C16" s="3">
        <v>3</v>
      </c>
      <c r="D16" s="3">
        <v>1</v>
      </c>
      <c r="E16" s="3">
        <v>7</v>
      </c>
      <c r="F16" s="3">
        <v>2</v>
      </c>
      <c r="G16" s="3">
        <v>15</v>
      </c>
      <c r="H16" s="3">
        <v>3</v>
      </c>
      <c r="I16" s="3">
        <v>25</v>
      </c>
      <c r="J16" s="3">
        <v>6</v>
      </c>
      <c r="U16" s="68"/>
      <c r="V16" s="22" t="s">
        <v>124</v>
      </c>
      <c r="W16" s="23">
        <v>0.25</v>
      </c>
      <c r="X16" s="23">
        <v>0.75</v>
      </c>
    </row>
    <row r="17" spans="1:24" x14ac:dyDescent="0.25">
      <c r="A17" s="80" t="s">
        <v>122</v>
      </c>
      <c r="B17" s="3" t="s">
        <v>115</v>
      </c>
      <c r="C17" s="3">
        <v>5</v>
      </c>
      <c r="D17" s="3">
        <v>2</v>
      </c>
      <c r="E17" s="3">
        <v>5</v>
      </c>
      <c r="F17" s="3">
        <v>1</v>
      </c>
      <c r="G17" s="3">
        <v>22</v>
      </c>
      <c r="H17" s="3">
        <v>3</v>
      </c>
      <c r="I17" s="3">
        <v>32</v>
      </c>
      <c r="J17" s="3">
        <v>6</v>
      </c>
      <c r="U17" s="67" t="s">
        <v>122</v>
      </c>
      <c r="V17" s="22" t="s">
        <v>123</v>
      </c>
      <c r="W17" s="23">
        <v>0.52459016393442626</v>
      </c>
      <c r="X17" s="23">
        <v>0.47540983606557374</v>
      </c>
    </row>
    <row r="18" spans="1:24" x14ac:dyDescent="0.25">
      <c r="A18" s="81"/>
      <c r="B18" s="3" t="s">
        <v>116</v>
      </c>
      <c r="C18" s="3">
        <v>1</v>
      </c>
      <c r="D18" s="3">
        <v>1</v>
      </c>
      <c r="E18" s="3">
        <v>5</v>
      </c>
      <c r="F18" s="3">
        <v>2</v>
      </c>
      <c r="G18" s="3">
        <v>23</v>
      </c>
      <c r="H18" s="3">
        <v>3</v>
      </c>
      <c r="I18" s="3">
        <v>29</v>
      </c>
      <c r="J18" s="3">
        <v>6</v>
      </c>
      <c r="U18" s="68"/>
      <c r="V18" s="22" t="s">
        <v>124</v>
      </c>
      <c r="W18" s="23">
        <v>0.5</v>
      </c>
      <c r="X18" s="23">
        <v>0.5</v>
      </c>
    </row>
    <row r="19" spans="1:24" x14ac:dyDescent="0.25">
      <c r="A19" s="71" t="s">
        <v>51</v>
      </c>
      <c r="B19" s="29" t="s">
        <v>115</v>
      </c>
      <c r="C19" s="30">
        <v>23</v>
      </c>
      <c r="D19" s="30">
        <v>11</v>
      </c>
      <c r="E19" s="30">
        <v>26</v>
      </c>
      <c r="F19" s="30">
        <v>10</v>
      </c>
      <c r="G19" s="30">
        <v>154</v>
      </c>
      <c r="H19" s="30">
        <v>36</v>
      </c>
      <c r="I19" s="30">
        <v>203</v>
      </c>
      <c r="J19" s="30">
        <v>57</v>
      </c>
      <c r="L19" s="9" t="s">
        <v>125</v>
      </c>
    </row>
    <row r="20" spans="1:24" x14ac:dyDescent="0.25">
      <c r="A20" s="72"/>
      <c r="B20" s="29" t="s">
        <v>116</v>
      </c>
      <c r="C20" s="30">
        <v>12</v>
      </c>
      <c r="D20" s="30">
        <v>5</v>
      </c>
      <c r="E20" s="30">
        <v>29</v>
      </c>
      <c r="F20" s="30">
        <v>12</v>
      </c>
      <c r="G20" s="30">
        <v>88</v>
      </c>
      <c r="H20" s="30">
        <v>19</v>
      </c>
      <c r="I20" s="30">
        <v>129</v>
      </c>
      <c r="J20" s="30">
        <v>36</v>
      </c>
      <c r="L20" s="10" t="s">
        <v>83</v>
      </c>
    </row>
  </sheetData>
  <mergeCells count="20">
    <mergeCell ref="E3:F3"/>
    <mergeCell ref="G3:H3"/>
    <mergeCell ref="A5:A6"/>
    <mergeCell ref="A7:A8"/>
    <mergeCell ref="U11:U12"/>
    <mergeCell ref="U13:U14"/>
    <mergeCell ref="U15:U16"/>
    <mergeCell ref="A3:A4"/>
    <mergeCell ref="A19:A20"/>
    <mergeCell ref="U5:U6"/>
    <mergeCell ref="A9:A10"/>
    <mergeCell ref="I3:J3"/>
    <mergeCell ref="U17:U18"/>
    <mergeCell ref="A11:A12"/>
    <mergeCell ref="A13:A14"/>
    <mergeCell ref="A15:A16"/>
    <mergeCell ref="A17:A18"/>
    <mergeCell ref="U7:U8"/>
    <mergeCell ref="U9:U10"/>
    <mergeCell ref="C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12</vt:i4>
      </vt:variant>
    </vt:vector>
  </HeadingPairs>
  <TitlesOfParts>
    <vt:vector size="12" baseType="lpstr">
      <vt:lpstr>Table 1, figure 1</vt:lpstr>
      <vt:lpstr>Table 2</vt:lpstr>
      <vt:lpstr>Table 3</vt:lpstr>
      <vt:lpstr>Table 4, figure 2</vt:lpstr>
      <vt:lpstr>Table 5, figure 3</vt:lpstr>
      <vt:lpstr>Table 6</vt:lpstr>
      <vt:lpstr>Table 7</vt:lpstr>
      <vt:lpstr>Table 8</vt:lpstr>
      <vt:lpstr>Table 9, figure 4</vt:lpstr>
      <vt:lpstr>Figure 5</vt:lpstr>
      <vt:lpstr>Table 10</vt:lpstr>
      <vt:lpstr>Table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Maarja Sillaste</dc:creator>
  <cp:lastModifiedBy>Maarja Sillaste</cp:lastModifiedBy>
  <dcterms:created xsi:type="dcterms:W3CDTF">2023-12-27T06:34:49Z</dcterms:created>
  <dcterms:modified xsi:type="dcterms:W3CDTF">2025-01-12T11:36:41Z</dcterms:modified>
</cp:coreProperties>
</file>