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:\SAO\Koduleht\Uurimistoetused_06.01.2025\"/>
    </mc:Choice>
  </mc:AlternateContent>
  <xr:revisionPtr revIDLastSave="0" documentId="13_ncr:1_{77E94EF9-4955-4FAC-BF30-47A5E0A505AC}" xr6:coauthVersionLast="47" xr6:coauthVersionMax="47" xr10:uidLastSave="{00000000-0000-0000-0000-000000000000}"/>
  <bookViews>
    <workbookView xWindow="-120" yWindow="-120" windowWidth="29040" windowHeight="17640" tabRatio="718" xr2:uid="{00000000-000D-0000-FFFF-FFFF00000000}"/>
  </bookViews>
  <sheets>
    <sheet name="2.1" sheetId="29" r:id="rId1"/>
    <sheet name="2.2-2.3" sheetId="30" r:id="rId2"/>
    <sheet name="2.4" sheetId="27" r:id="rId3"/>
    <sheet name="2.5" sheetId="32" r:id="rId4"/>
    <sheet name="2.6" sheetId="2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2" l="1"/>
  <c r="F7" i="32"/>
  <c r="G7" i="32" s="1"/>
  <c r="E7" i="32"/>
  <c r="F6" i="32"/>
  <c r="E6" i="32"/>
  <c r="F5" i="32"/>
  <c r="E5" i="32"/>
  <c r="C8" i="32"/>
  <c r="B8" i="32"/>
  <c r="G6" i="32" l="1"/>
  <c r="E50" i="25" l="1"/>
  <c r="E49" i="25"/>
  <c r="E48" i="25"/>
  <c r="E47" i="25"/>
  <c r="D11" i="25"/>
  <c r="D8" i="32"/>
  <c r="L18" i="27"/>
  <c r="L19" i="27"/>
  <c r="L20" i="27"/>
  <c r="L21" i="27"/>
  <c r="L22" i="27"/>
  <c r="L23" i="27"/>
  <c r="L24" i="27"/>
  <c r="L17" i="27"/>
  <c r="E19" i="27"/>
  <c r="D19" i="27"/>
  <c r="C19" i="27"/>
  <c r="F8" i="32" l="1"/>
  <c r="E8" i="32"/>
  <c r="G8" i="32" s="1"/>
  <c r="F19" i="27"/>
  <c r="I16" i="30"/>
  <c r="I17" i="30"/>
  <c r="I18" i="30"/>
  <c r="I19" i="30"/>
  <c r="I20" i="30"/>
  <c r="I21" i="30"/>
  <c r="I22" i="30"/>
  <c r="I15" i="30"/>
  <c r="H15" i="30"/>
  <c r="G15" i="30"/>
  <c r="H11" i="30"/>
  <c r="I8" i="29"/>
  <c r="I7" i="29"/>
  <c r="E17" i="27" l="1"/>
  <c r="D17" i="27"/>
  <c r="C17" i="27"/>
  <c r="F17" i="27" l="1"/>
  <c r="D42" i="25"/>
  <c r="C42" i="25"/>
  <c r="E41" i="25"/>
  <c r="E40" i="25"/>
  <c r="E39" i="25"/>
  <c r="D38" i="25"/>
  <c r="C38" i="25"/>
  <c r="E37" i="25"/>
  <c r="E36" i="25"/>
  <c r="E35" i="25"/>
  <c r="D34" i="25"/>
  <c r="C34" i="25"/>
  <c r="E34" i="25" s="1"/>
  <c r="E33" i="25"/>
  <c r="E32" i="25"/>
  <c r="E31" i="25"/>
  <c r="D30" i="25"/>
  <c r="C30" i="25"/>
  <c r="E29" i="25"/>
  <c r="E28" i="25"/>
  <c r="E27" i="25"/>
  <c r="D26" i="25"/>
  <c r="C26" i="25"/>
  <c r="E25" i="25"/>
  <c r="E24" i="25"/>
  <c r="E23" i="25"/>
  <c r="D22" i="25"/>
  <c r="C22" i="25"/>
  <c r="E22" i="25" s="1"/>
  <c r="E21" i="25"/>
  <c r="E20" i="25"/>
  <c r="E19" i="25"/>
  <c r="E26" i="25" l="1"/>
  <c r="E30" i="25"/>
  <c r="E38" i="25"/>
  <c r="E42" i="25"/>
  <c r="H21" i="30" l="1"/>
  <c r="H20" i="30"/>
  <c r="H19" i="30"/>
  <c r="H18" i="30"/>
  <c r="H17" i="30"/>
  <c r="H16" i="30"/>
  <c r="G21" i="30"/>
  <c r="G20" i="30"/>
  <c r="G19" i="30"/>
  <c r="G18" i="30"/>
  <c r="G17" i="30"/>
  <c r="G16" i="30"/>
  <c r="H7" i="29"/>
  <c r="H8" i="29" s="1"/>
  <c r="G8" i="29"/>
  <c r="F21" i="30"/>
  <c r="F15" i="30"/>
  <c r="F16" i="30"/>
  <c r="F19" i="30"/>
  <c r="F20" i="30"/>
  <c r="F17" i="30"/>
  <c r="F18" i="30"/>
  <c r="E21" i="30"/>
  <c r="E15" i="30"/>
  <c r="E16" i="30"/>
  <c r="E19" i="30"/>
  <c r="E20" i="30"/>
  <c r="E17" i="30"/>
  <c r="E18" i="30"/>
  <c r="D21" i="30"/>
  <c r="D15" i="30"/>
  <c r="D16" i="30"/>
  <c r="D19" i="30"/>
  <c r="D20" i="30"/>
  <c r="D17" i="30"/>
  <c r="D18" i="30"/>
  <c r="C21" i="30"/>
  <c r="C15" i="30"/>
  <c r="C16" i="30"/>
  <c r="C19" i="30"/>
  <c r="C20" i="30"/>
  <c r="C17" i="30"/>
  <c r="C18" i="30"/>
  <c r="B21" i="30"/>
  <c r="B15" i="30"/>
  <c r="B16" i="30"/>
  <c r="B19" i="30"/>
  <c r="B20" i="30"/>
  <c r="B17" i="30"/>
  <c r="B18" i="30"/>
  <c r="F7" i="29"/>
  <c r="H22" i="30" l="1"/>
  <c r="D22" i="30"/>
  <c r="F22" i="30"/>
  <c r="C22" i="30"/>
  <c r="E22" i="30"/>
  <c r="B22" i="30"/>
  <c r="G22" i="30"/>
</calcChain>
</file>

<file path=xl/sharedStrings.xml><?xml version="1.0" encoding="utf-8"?>
<sst xmlns="http://schemas.openxmlformats.org/spreadsheetml/2006/main" count="153" uniqueCount="50">
  <si>
    <t>Taotluste arv</t>
  </si>
  <si>
    <t>Grantide arv</t>
  </si>
  <si>
    <t>Rühmagrant</t>
  </si>
  <si>
    <t>Stardigrant</t>
  </si>
  <si>
    <t>Järeldoktorigrant</t>
  </si>
  <si>
    <t>Kokku</t>
  </si>
  <si>
    <t>PUT2018</t>
  </si>
  <si>
    <t>PUT2019</t>
  </si>
  <si>
    <t>PUT2020</t>
  </si>
  <si>
    <t>PUT2021</t>
  </si>
  <si>
    <t>PUT2022</t>
  </si>
  <si>
    <t>PUT2023</t>
  </si>
  <si>
    <t>AR</t>
  </si>
  <si>
    <t>HU</t>
  </si>
  <si>
    <t>PÕ</t>
  </si>
  <si>
    <t>SO</t>
  </si>
  <si>
    <t>TE</t>
  </si>
  <si>
    <t>LO1</t>
  </si>
  <si>
    <t>LO2</t>
  </si>
  <si>
    <t>Varem alustanud grandid</t>
  </si>
  <si>
    <t>Alustavad grandid</t>
  </si>
  <si>
    <t>Alustavad üheaastased grandid</t>
  </si>
  <si>
    <t>Valdkond</t>
  </si>
  <si>
    <t>Täppisteadused</t>
  </si>
  <si>
    <t>Bio- ja keskkonnateadused</t>
  </si>
  <si>
    <t>Tehnika ja tehnoloogia</t>
  </si>
  <si>
    <t>Arsti- ja terviseteadused</t>
  </si>
  <si>
    <t>Põllumajandusteadused ja veterinaaria</t>
  </si>
  <si>
    <t>Sotsiaalteadused</t>
  </si>
  <si>
    <t>Humanitaarteadused ja kunstid</t>
  </si>
  <si>
    <t>PUT2024</t>
  </si>
  <si>
    <t>Granditüüp</t>
  </si>
  <si>
    <t>Taotlusvoor</t>
  </si>
  <si>
    <t>Mahu osakaal (%)</t>
  </si>
  <si>
    <t>Grantide rahaline maht</t>
  </si>
  <si>
    <t>Kõik granditüübid kokku</t>
  </si>
  <si>
    <t>Grantide osakaal (%)</t>
  </si>
  <si>
    <t>Alustavate grantide mahu osakaal (%)</t>
  </si>
  <si>
    <t>Uurimistoetuste väljamaksete rahaline maht (mln EUR) ja vastaval aastal alustavate grantide osakaal 2018-2025</t>
  </si>
  <si>
    <t>Uurimistoetuste väljamaksete rahaline maht valdkondade lõikes 2018-2025</t>
  </si>
  <si>
    <t>Uurimistoetuste väljamaksete osakaal valdkondade lõikes 2018-2025</t>
  </si>
  <si>
    <t>PUT2025</t>
  </si>
  <si>
    <t>2017.-2024. a taotlusvoorude (PUT2018-2025) alustavate grantide rahalised mahud ja osakaalud granditüüpide lõikes</t>
  </si>
  <si>
    <t>*Seisuga 06.01.2025</t>
  </si>
  <si>
    <t>2017.-2024. a taotlusvoorude (PUT2018-PUT2025) taotluste ja grantide arv ning edukuse määr taotluste arvust</t>
  </si>
  <si>
    <t>Edukuse määr (%)</t>
  </si>
  <si>
    <t>2017.-2024. a (PUT2018-PUT2025) taotlusvoorude taotluste ja grantide arv ning edukuse määr taotluste arvust granditüüpide lõikes</t>
  </si>
  <si>
    <t>2025. a kõikide käimasolevate grantide arv ja osakaal granditüüpide ja vastutava täitja soo lõikes*</t>
  </si>
  <si>
    <t>Mees</t>
  </si>
  <si>
    <t>Naine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</si>
</sst>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8" x14ac:knownFonts="1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6"/>
      <color rgb="FF000000"/>
      <name val="Calibri"/>
      <family val="2"/>
    </font>
    <font>
      <sz val="16"/>
      <name val="Calibri"/>
      <family val="2"/>
    </font>
    <font>
      <sz val="16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</font>
    <font>
      <b/>
      <sz val="11"/>
      <name val="Calibri Light"/>
      <family val="2"/>
      <charset val="186"/>
    </font>
    <font>
      <sz val="11"/>
      <color rgb="FF000000"/>
      <name val="Calibri Light"/>
      <family val="2"/>
      <charset val="186"/>
    </font>
    <font>
      <b/>
      <sz val="11"/>
      <color theme="1"/>
      <name val="Calibri Light"/>
      <family val="2"/>
      <charset val="186"/>
    </font>
    <font>
      <sz val="11"/>
      <color theme="1"/>
      <name val="Calibri Light"/>
      <family val="2"/>
      <charset val="186"/>
    </font>
    <font>
      <b/>
      <sz val="12"/>
      <color theme="1"/>
      <name val="Calibri Light"/>
      <family val="2"/>
      <charset val="186"/>
    </font>
    <font>
      <sz val="16"/>
      <color rgb="FF000000"/>
      <name val="Calibri Light"/>
      <family val="2"/>
      <charset val="186"/>
    </font>
    <font>
      <sz val="11"/>
      <name val="Calibri Light"/>
      <family val="2"/>
      <charset val="186"/>
    </font>
    <font>
      <b/>
      <sz val="11"/>
      <color rgb="FF000000"/>
      <name val="Calibri Light"/>
      <family val="2"/>
      <charset val="186"/>
    </font>
    <font>
      <sz val="12"/>
      <color theme="1"/>
      <name val="Calibri Light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E0D7F0"/>
        <bgColor indexed="64"/>
      </patternFill>
    </fill>
    <fill>
      <patternFill patternType="solid">
        <fgColor rgb="FFE0D7F0"/>
        <bgColor theme="4" tint="0.79998168889431442"/>
      </patternFill>
    </fill>
    <fill>
      <patternFill patternType="solid">
        <fgColor rgb="FFE8E1F4"/>
        <bgColor theme="4" tint="0.79998168889431442"/>
      </patternFill>
    </fill>
    <fill>
      <patternFill patternType="solid">
        <fgColor rgb="FFD1C3E9"/>
        <bgColor indexed="64"/>
      </patternFill>
    </fill>
    <fill>
      <patternFill patternType="solid">
        <fgColor rgb="FFD1C3E9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Border="0"/>
    <xf numFmtId="9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2" fillId="0" borderId="0" xfId="2"/>
    <xf numFmtId="0" fontId="7" fillId="0" borderId="0" xfId="2" applyFont="1"/>
    <xf numFmtId="0" fontId="3" fillId="0" borderId="0" xfId="0" applyFont="1" applyBorder="1"/>
    <xf numFmtId="9" fontId="4" fillId="0" borderId="0" xfId="1" applyFont="1" applyBorder="1"/>
    <xf numFmtId="0" fontId="0" fillId="0" borderId="0" xfId="0" applyAlignment="1">
      <alignment vertical="center"/>
    </xf>
    <xf numFmtId="9" fontId="0" fillId="0" borderId="0" xfId="1" applyFont="1"/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0" xfId="2" applyFont="1"/>
    <xf numFmtId="0" fontId="12" fillId="0" borderId="0" xfId="2" applyFont="1"/>
    <xf numFmtId="0" fontId="11" fillId="4" borderId="1" xfId="2" applyFont="1" applyFill="1" applyBorder="1" applyAlignment="1">
      <alignment horizontal="center" vertical="center"/>
    </xf>
    <xf numFmtId="0" fontId="12" fillId="0" borderId="1" xfId="2" applyFont="1" applyBorder="1"/>
    <xf numFmtId="3" fontId="12" fillId="0" borderId="1" xfId="2" applyNumberFormat="1" applyFont="1" applyBorder="1"/>
    <xf numFmtId="0" fontId="11" fillId="3" borderId="1" xfId="2" applyFont="1" applyFill="1" applyBorder="1"/>
    <xf numFmtId="3" fontId="11" fillId="0" borderId="0" xfId="2" applyNumberFormat="1" applyFont="1"/>
    <xf numFmtId="0" fontId="13" fillId="0" borderId="0" xfId="0" applyFont="1" applyAlignment="1">
      <alignment horizontal="left" vertical="top" readingOrder="1"/>
    </xf>
    <xf numFmtId="3" fontId="12" fillId="0" borderId="2" xfId="2" applyNumberFormat="1" applyFont="1" applyBorder="1"/>
    <xf numFmtId="3" fontId="11" fillId="3" borderId="1" xfId="2" applyNumberFormat="1" applyFont="1" applyFill="1" applyBorder="1"/>
    <xf numFmtId="3" fontId="11" fillId="3" borderId="2" xfId="2" applyNumberFormat="1" applyFont="1" applyFill="1" applyBorder="1"/>
    <xf numFmtId="0" fontId="14" fillId="0" borderId="0" xfId="0" applyFont="1"/>
    <xf numFmtId="0" fontId="15" fillId="0" borderId="1" xfId="0" applyFont="1" applyBorder="1"/>
    <xf numFmtId="9" fontId="15" fillId="0" borderId="1" xfId="1" applyFont="1" applyBorder="1"/>
    <xf numFmtId="0" fontId="16" fillId="2" borderId="3" xfId="0" applyFont="1" applyFill="1" applyBorder="1"/>
    <xf numFmtId="9" fontId="9" fillId="2" borderId="3" xfId="1" applyFont="1" applyFill="1" applyBorder="1"/>
    <xf numFmtId="9" fontId="9" fillId="2" borderId="1" xfId="1" applyFont="1" applyFill="1" applyBorder="1"/>
    <xf numFmtId="0" fontId="16" fillId="2" borderId="1" xfId="0" applyFont="1" applyFill="1" applyBorder="1"/>
    <xf numFmtId="0" fontId="5" fillId="0" borderId="0" xfId="0" applyFont="1" applyBorder="1"/>
    <xf numFmtId="0" fontId="10" fillId="2" borderId="1" xfId="0" applyFont="1" applyFill="1" applyBorder="1"/>
    <xf numFmtId="9" fontId="10" fillId="0" borderId="1" xfId="1" applyFont="1" applyBorder="1"/>
    <xf numFmtId="0" fontId="9" fillId="3" borderId="1" xfId="0" applyFont="1" applyFill="1" applyBorder="1"/>
    <xf numFmtId="0" fontId="16" fillId="0" borderId="0" xfId="0" applyFont="1" applyBorder="1"/>
    <xf numFmtId="9" fontId="9" fillId="0" borderId="0" xfId="1" applyFont="1" applyFill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9" fontId="15" fillId="0" borderId="0" xfId="1" applyFont="1" applyFill="1" applyBorder="1"/>
    <xf numFmtId="0" fontId="10" fillId="0" borderId="0" xfId="0" applyFont="1" applyBorder="1"/>
    <xf numFmtId="0" fontId="14" fillId="0" borderId="0" xfId="0" applyFont="1" applyBorder="1"/>
    <xf numFmtId="9" fontId="16" fillId="2" borderId="1" xfId="1" applyFont="1" applyFill="1" applyBorder="1"/>
    <xf numFmtId="0" fontId="10" fillId="0" borderId="3" xfId="0" applyFont="1" applyBorder="1"/>
    <xf numFmtId="0" fontId="0" fillId="0" borderId="0" xfId="0" applyBorder="1"/>
    <xf numFmtId="0" fontId="16" fillId="0" borderId="0" xfId="0" applyFont="1"/>
    <xf numFmtId="3" fontId="7" fillId="0" borderId="0" xfId="2" applyNumberFormat="1" applyFont="1"/>
    <xf numFmtId="3" fontId="2" fillId="0" borderId="0" xfId="2" applyNumberFormat="1"/>
    <xf numFmtId="0" fontId="11" fillId="0" borderId="0" xfId="0" applyFont="1" applyAlignment="1">
      <alignment horizontal="left" vertical="top" readingOrder="1"/>
    </xf>
    <xf numFmtId="9" fontId="11" fillId="3" borderId="1" xfId="1" applyFont="1" applyFill="1" applyBorder="1"/>
    <xf numFmtId="0" fontId="11" fillId="5" borderId="1" xfId="2" applyFont="1" applyFill="1" applyBorder="1" applyAlignment="1">
      <alignment horizontal="center"/>
    </xf>
    <xf numFmtId="0" fontId="11" fillId="6" borderId="1" xfId="2" applyFont="1" applyFill="1" applyBorder="1" applyAlignment="1">
      <alignment horizontal="center"/>
    </xf>
    <xf numFmtId="9" fontId="10" fillId="0" borderId="1" xfId="3" applyFont="1" applyBorder="1"/>
    <xf numFmtId="9" fontId="10" fillId="0" borderId="2" xfId="3" applyFont="1" applyBorder="1"/>
    <xf numFmtId="0" fontId="12" fillId="0" borderId="0" xfId="2" applyFont="1" applyAlignment="1">
      <alignment horizontal="center" vertical="center" wrapText="1"/>
    </xf>
    <xf numFmtId="0" fontId="17" fillId="0" borderId="0" xfId="0" applyFont="1" applyBorder="1" applyAlignment="1">
      <alignment horizontal="center" vertical="top" readingOrder="1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3" fontId="12" fillId="0" borderId="0" xfId="2" applyNumberFormat="1" applyFont="1"/>
    <xf numFmtId="165" fontId="10" fillId="0" borderId="0" xfId="3" applyNumberFormat="1" applyFont="1" applyFill="1" applyBorder="1"/>
    <xf numFmtId="9" fontId="12" fillId="0" borderId="0" xfId="1" applyFont="1" applyFill="1" applyBorder="1"/>
    <xf numFmtId="164" fontId="2" fillId="0" borderId="0" xfId="2" applyNumberFormat="1"/>
    <xf numFmtId="164" fontId="2" fillId="0" borderId="0" xfId="1" applyNumberFormat="1" applyFont="1"/>
    <xf numFmtId="0" fontId="10" fillId="0" borderId="0" xfId="0" applyFont="1"/>
    <xf numFmtId="0" fontId="16" fillId="5" borderId="1" xfId="0" applyFont="1" applyFill="1" applyBorder="1" applyAlignment="1">
      <alignment horizontal="center"/>
    </xf>
    <xf numFmtId="0" fontId="16" fillId="0" borderId="1" xfId="0" applyFont="1" applyBorder="1"/>
    <xf numFmtId="0" fontId="2" fillId="0" borderId="1" xfId="2" applyBorder="1"/>
    <xf numFmtId="9" fontId="2" fillId="0" borderId="1" xfId="1" applyFont="1" applyBorder="1"/>
    <xf numFmtId="9" fontId="2" fillId="0" borderId="0" xfId="1" applyFont="1" applyBorder="1"/>
    <xf numFmtId="0" fontId="1" fillId="0" borderId="0" xfId="2" applyFont="1"/>
    <xf numFmtId="0" fontId="1" fillId="0" borderId="1" xfId="2" applyFont="1" applyBorder="1"/>
    <xf numFmtId="9" fontId="2" fillId="0" borderId="1" xfId="2" applyNumberFormat="1" applyBorder="1"/>
    <xf numFmtId="0" fontId="11" fillId="4" borderId="9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64" fontId="10" fillId="0" borderId="3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9" fontId="10" fillId="0" borderId="1" xfId="0" applyNumberFormat="1" applyFont="1" applyBorder="1" applyAlignment="1">
      <alignment horizontal="right"/>
    </xf>
    <xf numFmtId="9" fontId="10" fillId="0" borderId="1" xfId="1" applyFont="1" applyFill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 vertical="center"/>
    </xf>
    <xf numFmtId="3" fontId="11" fillId="2" borderId="1" xfId="2" applyNumberFormat="1" applyFont="1" applyFill="1" applyBorder="1" applyAlignment="1">
      <alignment horizontal="right"/>
    </xf>
    <xf numFmtId="165" fontId="10" fillId="0" borderId="1" xfId="3" applyNumberFormat="1" applyFont="1" applyBorder="1" applyAlignment="1">
      <alignment horizontal="right"/>
    </xf>
    <xf numFmtId="165" fontId="12" fillId="0" borderId="1" xfId="1" applyNumberFormat="1" applyFont="1" applyBorder="1" applyAlignment="1">
      <alignment horizontal="right"/>
    </xf>
    <xf numFmtId="9" fontId="11" fillId="2" borderId="1" xfId="1" applyFont="1" applyFill="1" applyBorder="1" applyAlignment="1">
      <alignment horizontal="right"/>
    </xf>
    <xf numFmtId="0" fontId="12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top" readingOrder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right"/>
    </xf>
    <xf numFmtId="9" fontId="10" fillId="0" borderId="1" xfId="1" applyFont="1" applyBorder="1" applyAlignment="1">
      <alignment horizontal="right"/>
    </xf>
    <xf numFmtId="9" fontId="12" fillId="0" borderId="1" xfId="1" applyFont="1" applyBorder="1" applyAlignment="1">
      <alignment horizontal="right"/>
    </xf>
    <xf numFmtId="0" fontId="16" fillId="5" borderId="1" xfId="0" applyFont="1" applyFill="1" applyBorder="1" applyAlignment="1"/>
  </cellXfs>
  <cellStyles count="4">
    <cellStyle name="Normaallaad" xfId="0" builtinId="0"/>
    <cellStyle name="Normaallaad 2" xfId="2" xr:uid="{0CFACF48-3809-48B3-8BD5-0C39DF0F43B3}"/>
    <cellStyle name="Protsent" xfId="1" builtinId="5"/>
    <cellStyle name="Protsent 2" xfId="3" xr:uid="{0462D99D-D482-4C0E-BF8C-7E1298539078}"/>
  </cellStyles>
  <dxfs count="0"/>
  <tableStyles count="0" defaultTableStyle="TableStyleMedium2" defaultPivotStyle="PivotStyleLight16"/>
  <colors>
    <mruColors>
      <color rgb="FFABAAA9"/>
      <color rgb="FF6638B6"/>
      <color rgb="FF339DD5"/>
      <color rgb="FFD1C3E9"/>
      <color rgb="FF959494"/>
      <color rgb="FFD5D4D4"/>
      <color rgb="FF9474CC"/>
      <color rgb="FFB39CDB"/>
      <color rgb="FF6B6A69"/>
      <color rgb="FF5655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291265161216345E-2"/>
          <c:y val="9.169315791360258E-2"/>
          <c:w val="0.82792283859575722"/>
          <c:h val="0.672012678288431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'2.1'!$A$4</c:f>
              <c:strCache>
                <c:ptCount val="1"/>
                <c:pt idx="0">
                  <c:v>Varem alustanud grandid</c:v>
                </c:pt>
              </c:strCache>
            </c:strRef>
          </c:tx>
          <c:spPr>
            <a:solidFill>
              <a:srgbClr val="AA96D7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61-482B-8137-328F0B03DA67}"/>
                </c:ext>
              </c:extLst>
            </c:dLbl>
            <c:dLbl>
              <c:idx val="5"/>
              <c:layout>
                <c:manualLayout>
                  <c:x val="-8.0843973490926958E-17"/>
                  <c:y val="-0.131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DA-4C43-9C1C-9C0F484882BD}"/>
                </c:ext>
              </c:extLst>
            </c:dLbl>
            <c:dLbl>
              <c:idx val="6"/>
              <c:layout>
                <c:manualLayout>
                  <c:x val="0"/>
                  <c:y val="-0.148166666666666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61-482B-8137-328F0B03DA6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'2.1'!$B$3:$I$3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'2.1'!$B$4:$I$4</c:f>
              <c:numCache>
                <c:formatCode>#\ ##0.0</c:formatCode>
                <c:ptCount val="8"/>
                <c:pt idx="0">
                  <c:v>37.299999999999997</c:v>
                </c:pt>
                <c:pt idx="1">
                  <c:v>31.4</c:v>
                </c:pt>
                <c:pt idx="2">
                  <c:v>24.1</c:v>
                </c:pt>
                <c:pt idx="3">
                  <c:v>29.13</c:v>
                </c:pt>
                <c:pt idx="4">
                  <c:v>38.6</c:v>
                </c:pt>
                <c:pt idx="5">
                  <c:v>45.7</c:v>
                </c:pt>
                <c:pt idx="6" formatCode="General">
                  <c:v>46.6</c:v>
                </c:pt>
                <c:pt idx="7" formatCode="General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DA-4C43-9C1C-9C0F484882BD}"/>
            </c:ext>
          </c:extLst>
        </c:ser>
        <c:ser>
          <c:idx val="1"/>
          <c:order val="1"/>
          <c:tx>
            <c:strRef>
              <c:f>'2.1'!$A$5</c:f>
              <c:strCache>
                <c:ptCount val="1"/>
                <c:pt idx="0">
                  <c:v>Alustavad grandid</c:v>
                </c:pt>
              </c:strCache>
            </c:strRef>
          </c:tx>
          <c:spPr>
            <a:solidFill>
              <a:srgbClr val="E0D7F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'2.1'!$B$3:$I$3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'2.1'!$B$5:$I$5</c:f>
              <c:numCache>
                <c:formatCode>#\ ##0.0</c:formatCode>
                <c:ptCount val="8"/>
                <c:pt idx="0">
                  <c:v>4</c:v>
                </c:pt>
                <c:pt idx="1">
                  <c:v>8.4</c:v>
                </c:pt>
                <c:pt idx="2">
                  <c:v>13.7</c:v>
                </c:pt>
                <c:pt idx="3">
                  <c:v>12.1</c:v>
                </c:pt>
                <c:pt idx="4">
                  <c:v>10.4</c:v>
                </c:pt>
                <c:pt idx="5">
                  <c:v>9.9</c:v>
                </c:pt>
                <c:pt idx="6" formatCode="General">
                  <c:v>12.1</c:v>
                </c:pt>
                <c:pt idx="7" formatCode="General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4DA-4C43-9C1C-9C0F484882BD}"/>
            </c:ext>
          </c:extLst>
        </c:ser>
        <c:ser>
          <c:idx val="2"/>
          <c:order val="2"/>
          <c:tx>
            <c:strRef>
              <c:f>'2.1'!$A$6</c:f>
              <c:strCache>
                <c:ptCount val="1"/>
                <c:pt idx="0">
                  <c:v>Alustavad üheaastased grandid</c:v>
                </c:pt>
              </c:strCache>
            </c:strRef>
          </c:tx>
          <c:spPr>
            <a:solidFill>
              <a:srgbClr val="C0BFB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'2.1'!$B$3:$I$3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'2.1'!$B$6:$I$6</c:f>
              <c:numCache>
                <c:formatCode>#\ ##0.0</c:formatCode>
                <c:ptCount val="8"/>
                <c:pt idx="2">
                  <c:v>4.8</c:v>
                </c:pt>
                <c:pt idx="3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4DA-4C43-9C1C-9C0F484882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69017888"/>
        <c:axId val="1691729744"/>
      </c:barChart>
      <c:lineChart>
        <c:grouping val="standard"/>
        <c:varyColors val="0"/>
        <c:ser>
          <c:idx val="4"/>
          <c:order val="3"/>
          <c:tx>
            <c:strRef>
              <c:f>'2.1'!$A$7</c:f>
              <c:strCache>
                <c:ptCount val="1"/>
                <c:pt idx="0">
                  <c:v>Kokku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'2.1'!$B$3:$I$3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'2.1'!$B$7:$I$7</c:f>
              <c:numCache>
                <c:formatCode>#\ ##0.0</c:formatCode>
                <c:ptCount val="8"/>
                <c:pt idx="0">
                  <c:v>41.3</c:v>
                </c:pt>
                <c:pt idx="1">
                  <c:v>39.9</c:v>
                </c:pt>
                <c:pt idx="2">
                  <c:v>42.6</c:v>
                </c:pt>
                <c:pt idx="3">
                  <c:v>45</c:v>
                </c:pt>
                <c:pt idx="4">
                  <c:v>49</c:v>
                </c:pt>
                <c:pt idx="5">
                  <c:v>55.6</c:v>
                </c:pt>
                <c:pt idx="6">
                  <c:v>58.7</c:v>
                </c:pt>
                <c:pt idx="7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4DA-4C43-9C1C-9C0F48488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9017888"/>
        <c:axId val="1691729744"/>
      </c:lineChart>
      <c:lineChart>
        <c:grouping val="standard"/>
        <c:varyColors val="0"/>
        <c:ser>
          <c:idx val="3"/>
          <c:order val="4"/>
          <c:tx>
            <c:strRef>
              <c:f>'2.1'!$A$8</c:f>
              <c:strCache>
                <c:ptCount val="1"/>
                <c:pt idx="0">
                  <c:v>Alustavate grantide mahu osakaal (%)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1.5706940831785799E-2"/>
                  <c:y val="-5.388272583201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D-4BB3-81DB-194177E5E5A3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'2.1'!$B$3:$I$3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'2.1'!$B$8:$I$8</c:f>
              <c:numCache>
                <c:formatCode>0%</c:formatCode>
                <c:ptCount val="8"/>
                <c:pt idx="0">
                  <c:v>9.6852300242130762E-2</c:v>
                </c:pt>
                <c:pt idx="1">
                  <c:v>0.2105263157894737</c:v>
                </c:pt>
                <c:pt idx="2">
                  <c:v>0.43519162965326924</c:v>
                </c:pt>
                <c:pt idx="3">
                  <c:v>0.35323633541066984</c:v>
                </c:pt>
                <c:pt idx="4">
                  <c:v>0.21198455303045652</c:v>
                </c:pt>
                <c:pt idx="5">
                  <c:v>0.17805755395683454</c:v>
                </c:pt>
                <c:pt idx="6">
                  <c:v>0.20613287904599659</c:v>
                </c:pt>
                <c:pt idx="7">
                  <c:v>0.26809210526315791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D-4BB3-81DB-194177E5E5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7865439"/>
        <c:axId val="1857856703"/>
      </c:lineChart>
      <c:catAx>
        <c:axId val="166901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691729744"/>
        <c:crosses val="autoZero"/>
        <c:auto val="1"/>
        <c:lblAlgn val="ctr"/>
        <c:lblOffset val="100"/>
        <c:noMultiLvlLbl val="0"/>
      </c:catAx>
      <c:valAx>
        <c:axId val="16917297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/>
                  <a:t>Väljamaksete rahaline maht (mln EUR)</a:t>
                </a:r>
              </a:p>
            </c:rich>
          </c:tx>
          <c:layout>
            <c:manualLayout>
              <c:xMode val="edge"/>
              <c:yMode val="edge"/>
              <c:x val="5.6479916485115741E-3"/>
              <c:y val="0.21058451443569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#\ 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669017888"/>
        <c:crosses val="autoZero"/>
        <c:crossBetween val="between"/>
      </c:valAx>
      <c:valAx>
        <c:axId val="185785670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/>
                  <a:t>Alustavate grantide mahu osakaal (%)</a:t>
                </a:r>
              </a:p>
            </c:rich>
          </c:tx>
          <c:layout>
            <c:manualLayout>
              <c:xMode val="edge"/>
              <c:yMode val="edge"/>
              <c:x val="0.96627135416666665"/>
              <c:y val="0.1243955555555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857865439"/>
        <c:crosses val="max"/>
        <c:crossBetween val="between"/>
      </c:valAx>
      <c:catAx>
        <c:axId val="1857865439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857856703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9.4438271236941942E-2"/>
          <c:y val="0.83161535869822933"/>
          <c:w val="0.77886524841768912"/>
          <c:h val="0.10182362703869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'2.2-2.3'!$B$3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D1C3E9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6.41187229714917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3A-4960-AA40-9921D737620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'2.2-2.3'!$A$4:$A$10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'2.2-2.3'!$B$4:$B$10</c:f>
              <c:numCache>
                <c:formatCode>#,##0</c:formatCode>
                <c:ptCount val="7"/>
                <c:pt idx="0">
                  <c:v>9880422.3399999999</c:v>
                </c:pt>
                <c:pt idx="1">
                  <c:v>12647574.379999999</c:v>
                </c:pt>
                <c:pt idx="2">
                  <c:v>4968238.9800000004</c:v>
                </c:pt>
                <c:pt idx="3">
                  <c:v>5754530.4582000002</c:v>
                </c:pt>
                <c:pt idx="4">
                  <c:v>1039566.3399999999</c:v>
                </c:pt>
                <c:pt idx="5">
                  <c:v>2977067.1199999996</c:v>
                </c:pt>
                <c:pt idx="6">
                  <c:v>4057167.5999999996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A-4960-AA40-9921D737620A}"/>
            </c:ext>
          </c:extLst>
        </c:ser>
        <c:ser>
          <c:idx val="1"/>
          <c:order val="1"/>
          <c:tx>
            <c:strRef>
              <c:f>'2.2-2.3'!$C$3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B39CDB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3002212048268247E-16"/>
                  <c:y val="5.8668654869678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3A-4960-AA40-9921D737620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'2.2-2.3'!$A$4:$A$10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'2.2-2.3'!$C$4:$C$10</c:f>
              <c:numCache>
                <c:formatCode>#,##0</c:formatCode>
                <c:ptCount val="7"/>
                <c:pt idx="0">
                  <c:v>9539905.8399999999</c:v>
                </c:pt>
                <c:pt idx="1">
                  <c:v>12310402</c:v>
                </c:pt>
                <c:pt idx="2">
                  <c:v>4760205</c:v>
                </c:pt>
                <c:pt idx="3">
                  <c:v>5538204</c:v>
                </c:pt>
                <c:pt idx="4">
                  <c:v>995886</c:v>
                </c:pt>
                <c:pt idx="5">
                  <c:v>2764146.5</c:v>
                </c:pt>
                <c:pt idx="6">
                  <c:v>3966004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3A-4960-AA40-9921D737620A}"/>
            </c:ext>
          </c:extLst>
        </c:ser>
        <c:ser>
          <c:idx val="3"/>
          <c:order val="2"/>
          <c:tx>
            <c:strRef>
              <c:f>'2.2-2.3'!$D$3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474CC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'2.2-2.3'!$A$4:$A$10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'2.2-2.3'!$D$4:$D$10</c:f>
              <c:numCache>
                <c:formatCode>#,##0</c:formatCode>
                <c:ptCount val="7"/>
                <c:pt idx="0">
                  <c:v>10935143.24</c:v>
                </c:pt>
                <c:pt idx="1">
                  <c:v>11355002</c:v>
                </c:pt>
                <c:pt idx="2">
                  <c:v>5703995</c:v>
                </c:pt>
                <c:pt idx="3">
                  <c:v>6290235</c:v>
                </c:pt>
                <c:pt idx="4">
                  <c:v>1516440</c:v>
                </c:pt>
                <c:pt idx="5">
                  <c:v>2850546</c:v>
                </c:pt>
                <c:pt idx="6">
                  <c:v>3967333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3A-4960-AA40-9921D737620A}"/>
            </c:ext>
          </c:extLst>
        </c:ser>
        <c:ser>
          <c:idx val="4"/>
          <c:order val="3"/>
          <c:tx>
            <c:strRef>
              <c:f>'2.2-2.3'!$E$3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5D4D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'2.2-2.3'!$A$4:$A$10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'2.2-2.3'!$E$4:$E$10</c:f>
              <c:numCache>
                <c:formatCode>#,##0</c:formatCode>
                <c:ptCount val="7"/>
                <c:pt idx="0">
                  <c:v>10101095</c:v>
                </c:pt>
                <c:pt idx="1">
                  <c:v>12144114</c:v>
                </c:pt>
                <c:pt idx="2">
                  <c:v>6051380</c:v>
                </c:pt>
                <c:pt idx="3">
                  <c:v>6742724</c:v>
                </c:pt>
                <c:pt idx="4">
                  <c:v>2104980</c:v>
                </c:pt>
                <c:pt idx="5">
                  <c:v>3441950</c:v>
                </c:pt>
                <c:pt idx="6">
                  <c:v>4455890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3A-4960-AA40-9921D737620A}"/>
            </c:ext>
          </c:extLst>
        </c:ser>
        <c:ser>
          <c:idx val="5"/>
          <c:order val="4"/>
          <c:tx>
            <c:strRef>
              <c:f>'2.2-2.3'!$F$3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BAAA9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'2.2-2.3'!$A$4:$A$10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'2.2-2.3'!$F$4:$F$10</c:f>
              <c:numCache>
                <c:formatCode>#,##0</c:formatCode>
                <c:ptCount val="7"/>
                <c:pt idx="0">
                  <c:v>10390881</c:v>
                </c:pt>
                <c:pt idx="1">
                  <c:v>12853265</c:v>
                </c:pt>
                <c:pt idx="2">
                  <c:v>6614845</c:v>
                </c:pt>
                <c:pt idx="3">
                  <c:v>7144024.5</c:v>
                </c:pt>
                <c:pt idx="4">
                  <c:v>2705740</c:v>
                </c:pt>
                <c:pt idx="5">
                  <c:v>4135517</c:v>
                </c:pt>
                <c:pt idx="6">
                  <c:v>5142035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3A-4960-AA40-9921D737620A}"/>
            </c:ext>
          </c:extLst>
        </c:ser>
        <c:ser>
          <c:idx val="6"/>
          <c:order val="5"/>
          <c:tx>
            <c:strRef>
              <c:f>'2.2-2.3'!$G$3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5949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'2.2-2.3'!$A$4:$A$10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'2.2-2.3'!$G$4:$G$10</c:f>
              <c:numCache>
                <c:formatCode>#,##0</c:formatCode>
                <c:ptCount val="7"/>
                <c:pt idx="0">
                  <c:v>11793825</c:v>
                </c:pt>
                <c:pt idx="1">
                  <c:v>14571499</c:v>
                </c:pt>
                <c:pt idx="2">
                  <c:v>7864233</c:v>
                </c:pt>
                <c:pt idx="3">
                  <c:v>7591380.7300000004</c:v>
                </c:pt>
                <c:pt idx="4">
                  <c:v>3232150</c:v>
                </c:pt>
                <c:pt idx="5">
                  <c:v>4701482.33</c:v>
                </c:pt>
                <c:pt idx="6">
                  <c:v>5849000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3A-4960-AA40-9921D737620A}"/>
            </c:ext>
          </c:extLst>
        </c:ser>
        <c:ser>
          <c:idx val="2"/>
          <c:order val="6"/>
          <c:tx>
            <c:strRef>
              <c:f>'2.2-2.3'!$H$3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6B6A69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'2.2-2.3'!$A$4:$A$10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'2.2-2.3'!$H$4:$H$10</c:f>
              <c:numCache>
                <c:formatCode>#,##0</c:formatCode>
                <c:ptCount val="7"/>
                <c:pt idx="0">
                  <c:v>11919913</c:v>
                </c:pt>
                <c:pt idx="1">
                  <c:v>14693244</c:v>
                </c:pt>
                <c:pt idx="2">
                  <c:v>8781165</c:v>
                </c:pt>
                <c:pt idx="3">
                  <c:v>8030175.5800000001</c:v>
                </c:pt>
                <c:pt idx="4">
                  <c:v>3786350</c:v>
                </c:pt>
                <c:pt idx="5">
                  <c:v>5130389.83</c:v>
                </c:pt>
                <c:pt idx="6">
                  <c:v>6312899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F-45EB-844A-B37C01F8D710}"/>
            </c:ext>
          </c:extLst>
        </c:ser>
        <c:ser>
          <c:idx val="7"/>
          <c:order val="7"/>
          <c:tx>
            <c:strRef>
              <c:f>'2.2-2.3'!$I$3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6638B6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'2.2-2.3'!$A$4:$A$10</c:f>
              <c:strCache>
                <c:ptCount val="7"/>
                <c:pt idx="0">
                  <c:v>LO1</c:v>
                </c:pt>
                <c:pt idx="1">
                  <c:v>LO2</c:v>
                </c:pt>
                <c:pt idx="2">
                  <c:v>TE</c:v>
                </c:pt>
                <c:pt idx="3">
                  <c:v>AR</c:v>
                </c:pt>
                <c:pt idx="4">
                  <c:v>PÕ</c:v>
                </c:pt>
                <c:pt idx="5">
                  <c:v>SO</c:v>
                </c:pt>
                <c:pt idx="6">
                  <c:v>HU</c:v>
                </c:pt>
              </c:strCache>
            </c:strRef>
          </c:cat>
          <c:val>
            <c:numRef>
              <c:f>'2.2-2.3'!$I$4:$I$10</c:f>
              <c:numCache>
                <c:formatCode>#,##0</c:formatCode>
                <c:ptCount val="7"/>
                <c:pt idx="0">
                  <c:v>11939042</c:v>
                </c:pt>
                <c:pt idx="1">
                  <c:v>14832488</c:v>
                </c:pt>
                <c:pt idx="2">
                  <c:v>9195500</c:v>
                </c:pt>
                <c:pt idx="3">
                  <c:v>8588920</c:v>
                </c:pt>
                <c:pt idx="4">
                  <c:v>3998750</c:v>
                </c:pt>
                <c:pt idx="5">
                  <c:v>5728916.6699999999</c:v>
                </c:pt>
                <c:pt idx="6">
                  <c:v>6490899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4-4E1E-90CB-F1BF20EBDA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axId val="1118995903"/>
        <c:axId val="1119016703"/>
        <c:extLst/>
      </c:barChart>
      <c:catAx>
        <c:axId val="111899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119016703"/>
        <c:crosses val="autoZero"/>
        <c:auto val="1"/>
        <c:lblAlgn val="ctr"/>
        <c:lblOffset val="100"/>
        <c:noMultiLvlLbl val="0"/>
      </c:catAx>
      <c:valAx>
        <c:axId val="111901670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/>
                  <a:t>Grantide</a:t>
                </a:r>
                <a:r>
                  <a:rPr lang="et-EE" baseline="0"/>
                  <a:t> maht</a:t>
                </a:r>
                <a:r>
                  <a:rPr lang="et-EE"/>
                  <a:t> (mln EUR)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118995903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9095074809883"/>
          <c:y val="4.4392132837022723E-2"/>
          <c:w val="0.85205558124035052"/>
          <c:h val="0.6735834079557565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'2.2-2.3'!$A$15</c:f>
              <c:strCache>
                <c:ptCount val="1"/>
                <c:pt idx="0">
                  <c:v>Täppisteadused</c:v>
                </c:pt>
              </c:strCache>
            </c:strRef>
          </c:tx>
          <c:spPr>
            <a:solidFill>
              <a:srgbClr val="0085C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'2.2-2.3'!$B$14:$I$14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'2.2-2.3'!$B$15:$I$15</c:f>
              <c:numCache>
                <c:formatCode>0.0%</c:formatCode>
                <c:ptCount val="8"/>
                <c:pt idx="0">
                  <c:v>0.23909318367037863</c:v>
                </c:pt>
                <c:pt idx="1">
                  <c:v>0.23924676746351503</c:v>
                </c:pt>
                <c:pt idx="2">
                  <c:v>0.25658090739290562</c:v>
                </c:pt>
                <c:pt idx="3">
                  <c:v>0.2242588067487834</c:v>
                </c:pt>
                <c:pt idx="4">
                  <c:v>0.21211806993209276</c:v>
                </c:pt>
                <c:pt idx="5">
                  <c:v>0.21210553544086588</c:v>
                </c:pt>
                <c:pt idx="6">
                  <c:v>0.20322374055050896</c:v>
                </c:pt>
                <c:pt idx="7">
                  <c:v>0.19644816364852488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D-4A14-A6E1-3A6FC1CE5E7A}"/>
            </c:ext>
          </c:extLst>
        </c:ser>
        <c:ser>
          <c:idx val="1"/>
          <c:order val="1"/>
          <c:tx>
            <c:strRef>
              <c:f>'2.2-2.3'!$A$16</c:f>
              <c:strCache>
                <c:ptCount val="1"/>
                <c:pt idx="0">
                  <c:v>Bio- ja keskkonnateadused</c:v>
                </c:pt>
              </c:strCache>
            </c:strRef>
          </c:tx>
          <c:spPr>
            <a:solidFill>
              <a:srgbClr val="7FC2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'2.2-2.3'!$B$14:$I$14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'2.2-2.3'!$B$16:$I$16</c:f>
              <c:numCache>
                <c:formatCode>0.0%</c:formatCode>
                <c:ptCount val="8"/>
                <c:pt idx="0">
                  <c:v>0.30605461185398225</c:v>
                </c:pt>
                <c:pt idx="1">
                  <c:v>0.30872672477828045</c:v>
                </c:pt>
                <c:pt idx="2">
                  <c:v>0.26643242366967457</c:v>
                </c:pt>
                <c:pt idx="3">
                  <c:v>0.26961676082258362</c:v>
                </c:pt>
                <c:pt idx="4">
                  <c:v>0.26238485111375254</c:v>
                </c:pt>
                <c:pt idx="5">
                  <c:v>0.26206049331502224</c:v>
                </c:pt>
                <c:pt idx="6">
                  <c:v>0.25050652689338609</c:v>
                </c:pt>
                <c:pt idx="7">
                  <c:v>0.24405769155839988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4D-4A14-A6E1-3A6FC1CE5E7A}"/>
            </c:ext>
          </c:extLst>
        </c:ser>
        <c:ser>
          <c:idx val="2"/>
          <c:order val="2"/>
          <c:tx>
            <c:strRef>
              <c:f>'2.2-2.3'!$A$17</c:f>
              <c:strCache>
                <c:ptCount val="1"/>
                <c:pt idx="0">
                  <c:v>Tehnika ja tehnoloogia</c:v>
                </c:pt>
              </c:strCache>
            </c:strRef>
          </c:tx>
          <c:spPr>
            <a:solidFill>
              <a:srgbClr val="F1B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'2.2-2.3'!$B$14:$I$14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'2.2-2.3'!$B$17:$I$17</c:f>
              <c:numCache>
                <c:formatCode>0.0%</c:formatCode>
                <c:ptCount val="8"/>
                <c:pt idx="0">
                  <c:v>0.1202248278552306</c:v>
                </c:pt>
                <c:pt idx="1">
                  <c:v>0.11937892027597428</c:v>
                </c:pt>
                <c:pt idx="2">
                  <c:v>0.1338378639166867</c:v>
                </c:pt>
                <c:pt idx="3">
                  <c:v>0.13434932133431604</c:v>
                </c:pt>
                <c:pt idx="4">
                  <c:v>0.13503457062976221</c:v>
                </c:pt>
                <c:pt idx="5">
                  <c:v>0.14143395813459392</c:v>
                </c:pt>
                <c:pt idx="6">
                  <c:v>0.14971092470987077</c:v>
                </c:pt>
                <c:pt idx="7">
                  <c:v>0.15130519591354236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4D-4A14-A6E1-3A6FC1CE5E7A}"/>
            </c:ext>
          </c:extLst>
        </c:ser>
        <c:ser>
          <c:idx val="3"/>
          <c:order val="3"/>
          <c:tx>
            <c:strRef>
              <c:f>'2.2-2.3'!$A$18</c:f>
              <c:strCache>
                <c:ptCount val="1"/>
                <c:pt idx="0">
                  <c:v>Arsti- ja terviseteadused</c:v>
                </c:pt>
              </c:strCache>
            </c:strRef>
          </c:tx>
          <c:spPr>
            <a:solidFill>
              <a:srgbClr val="0030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'2.2-2.3'!$B$14:$I$14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'2.2-2.3'!$B$18:$I$18</c:f>
              <c:numCache>
                <c:formatCode>0.0%</c:formatCode>
                <c:ptCount val="8"/>
                <c:pt idx="0">
                  <c:v>0.13925204413672876</c:v>
                </c:pt>
                <c:pt idx="1">
                  <c:v>0.13888998767659835</c:v>
                </c:pt>
                <c:pt idx="2">
                  <c:v>0.14759332992647781</c:v>
                </c:pt>
                <c:pt idx="3">
                  <c:v>0.14969815039620793</c:v>
                </c:pt>
                <c:pt idx="4">
                  <c:v>0.14583717092781487</c:v>
                </c:pt>
                <c:pt idx="5">
                  <c:v>0.13652685829000527</c:v>
                </c:pt>
                <c:pt idx="6">
                  <c:v>0.13690723402469068</c:v>
                </c:pt>
                <c:pt idx="7">
                  <c:v>0.14132436771091753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4D-4A14-A6E1-3A6FC1CE5E7A}"/>
            </c:ext>
          </c:extLst>
        </c:ser>
        <c:ser>
          <c:idx val="4"/>
          <c:order val="4"/>
          <c:tx>
            <c:strRef>
              <c:f>'2.2-2.3'!$A$19</c:f>
              <c:strCache>
                <c:ptCount val="1"/>
                <c:pt idx="0">
                  <c:v>Põllumajandusteadused ja veterinaaria</c:v>
                </c:pt>
              </c:strCache>
            </c:strRef>
          </c:tx>
          <c:spPr>
            <a:solidFill>
              <a:srgbClr val="64A70B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et-E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A4D-4A14-A6E1-3A6FC1CE5E7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et-E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A4D-4A14-A6E1-3A6FC1CE5E7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et-E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5A4D-4A14-A6E1-3A6FC1CE5E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'2.2-2.3'!$B$14:$I$14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'2.2-2.3'!$B$19:$I$19</c:f>
              <c:numCache>
                <c:formatCode>0.0%</c:formatCode>
                <c:ptCount val="8"/>
                <c:pt idx="0">
                  <c:v>2.5156133747534039E-2</c:v>
                </c:pt>
                <c:pt idx="1">
                  <c:v>2.4975351985462586E-2</c:v>
                </c:pt>
                <c:pt idx="2">
                  <c:v>3.5581568770277745E-2</c:v>
                </c:pt>
                <c:pt idx="3">
                  <c:v>4.6733577204258955E-2</c:v>
                </c:pt>
                <c:pt idx="4">
                  <c:v>5.5234618367591803E-2</c:v>
                </c:pt>
                <c:pt idx="5">
                  <c:v>5.8128461832797643E-2</c:v>
                </c:pt>
                <c:pt idx="6">
                  <c:v>6.4553844481366571E-2</c:v>
                </c:pt>
                <c:pt idx="7">
                  <c:v>6.5796493084582408E-2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4D-4A14-A6E1-3A6FC1CE5E7A}"/>
            </c:ext>
          </c:extLst>
        </c:ser>
        <c:ser>
          <c:idx val="5"/>
          <c:order val="5"/>
          <c:tx>
            <c:strRef>
              <c:f>'2.2-2.3'!$A$20</c:f>
              <c:strCache>
                <c:ptCount val="1"/>
                <c:pt idx="0">
                  <c:v>Sotsiaalteadused</c:v>
                </c:pt>
              </c:strCache>
            </c:strRef>
          </c:tx>
          <c:spPr>
            <a:solidFill>
              <a:srgbClr val="EA7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'2.2-2.3'!$B$14:$I$14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'2.2-2.3'!$B$20:$I$20</c:f>
              <c:numCache>
                <c:formatCode>0.0%</c:formatCode>
                <c:ptCount val="8"/>
                <c:pt idx="0">
                  <c:v>7.2041096142172106E-2</c:v>
                </c:pt>
                <c:pt idx="1">
                  <c:v>6.9320717207476013E-2</c:v>
                </c:pt>
                <c:pt idx="2">
                  <c:v>6.6884874134050892E-2</c:v>
                </c:pt>
                <c:pt idx="3">
                  <c:v>7.6416230110594452E-2</c:v>
                </c:pt>
                <c:pt idx="4">
                  <c:v>8.4421896873937682E-2</c:v>
                </c:pt>
                <c:pt idx="5">
                  <c:v>8.4553605549549854E-2</c:v>
                </c:pt>
                <c:pt idx="6">
                  <c:v>8.7468508514692164E-2</c:v>
                </c:pt>
                <c:pt idx="7">
                  <c:v>9.4265114363189462E-2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4D-4A14-A6E1-3A6FC1CE5E7A}"/>
            </c:ext>
          </c:extLst>
        </c:ser>
        <c:ser>
          <c:idx val="6"/>
          <c:order val="6"/>
          <c:tx>
            <c:strRef>
              <c:f>'2.2-2.3'!$A$21</c:f>
              <c:strCache>
                <c:ptCount val="1"/>
                <c:pt idx="0">
                  <c:v>Humanitaarteadused ja kunstid</c:v>
                </c:pt>
              </c:strCache>
            </c:strRef>
          </c:tx>
          <c:spPr>
            <a:solidFill>
              <a:srgbClr val="AF272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'2.2-2.3'!$B$14:$I$14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'2.2-2.3'!$B$21:$I$21</c:f>
              <c:numCache>
                <c:formatCode>0.0%</c:formatCode>
                <c:ptCount val="8"/>
                <c:pt idx="0">
                  <c:v>9.8178102593973651E-2</c:v>
                </c:pt>
                <c:pt idx="1">
                  <c:v>9.946153061269318E-2</c:v>
                </c:pt>
                <c:pt idx="2">
                  <c:v>9.3089032189926604E-2</c:v>
                </c:pt>
                <c:pt idx="3">
                  <c:v>9.8927153383255625E-2</c:v>
                </c:pt>
                <c:pt idx="4">
                  <c:v>0.10496882215504812</c:v>
                </c:pt>
                <c:pt idx="5">
                  <c:v>0.10519108743716518</c:v>
                </c:pt>
                <c:pt idx="6">
                  <c:v>0.10762922082548483</c:v>
                </c:pt>
                <c:pt idx="7">
                  <c:v>0.10680297372084348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4D-4A14-A6E1-3A6FC1CE5E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99231808"/>
        <c:axId val="1900192384"/>
      </c:barChart>
      <c:catAx>
        <c:axId val="3992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900192384"/>
        <c:crosses val="autoZero"/>
        <c:auto val="1"/>
        <c:lblAlgn val="ctr"/>
        <c:lblOffset val="100"/>
        <c:noMultiLvlLbl val="0"/>
      </c:catAx>
      <c:valAx>
        <c:axId val="1900192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/>
                  <a:t>Väljamaksete</a:t>
                </a:r>
                <a:r>
                  <a:rPr lang="et-EE" baseline="0"/>
                  <a:t> osakaal (%)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39923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828292564532543E-2"/>
          <c:y val="0.81503955888773716"/>
          <c:w val="0.92372865907488544"/>
          <c:h val="0.16074655047388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'2.4'!$I$6</c:f>
              <c:strCache>
                <c:ptCount val="1"/>
                <c:pt idx="0">
                  <c:v>Rühmagrant</c:v>
                </c:pt>
              </c:strCache>
            </c:strRef>
          </c:tx>
          <c:spPr>
            <a:solidFill>
              <a:srgbClr val="9474C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24BC37A-3F4C-4E87-8C7B-F837340CD580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20756098-2D84-4BD1-B752-A76EEC4DE3DF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272-40D9-9FE5-952D0DE4B7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6923E41-CA31-4B67-8AA2-AA1D54A79C10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49B400B1-FE44-422F-A5C8-4466DDA2B60E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272-40D9-9FE5-952D0DE4B7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8D37073-18EC-4091-B307-F3519F93F609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8E99565E-9D56-49EE-B666-F8A6C1B99ED3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A272-40D9-9FE5-952D0DE4B7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367FBA-6947-495D-A14C-EF520BD30D9A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FB640279-FF3E-47BB-845A-5BBA633E0718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272-40D9-9FE5-952D0DE4B7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058BF91-C7DD-4DD5-80AA-E79ABA451831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C4659E86-D467-4E52-9C94-FD88B05F1432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272-40D9-9FE5-952D0DE4B7C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2CB9BC-6442-4E43-9AF8-9FB846319669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B94F8CD3-D833-4C78-A843-32EF0CF277B5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272-40D9-9FE5-952D0DE4B7C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FB33CA2-349B-442F-ACB8-35F904E0532B}" type="CELLRANGE">
                      <a:rPr lang="en-US"/>
                      <a:pPr/>
                      <a:t>[LAHTRIVAHEMIK]</a:t>
                    </a:fld>
                    <a:endParaRPr lang="en-US" baseline="0"/>
                  </a:p>
                  <a:p>
                    <a:fld id="{DE76FDD0-2DBD-40B9-BA0A-14D460039A94}" type="VALUE">
                      <a:rPr lang="en-US"/>
                      <a:pPr/>
                      <a:t>[VÄÄRTUS]</a:t>
                    </a:fld>
                    <a:endParaRPr lang="et-EE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272-40D9-9FE5-952D0DE4B7C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F19B1F7-5787-489C-B410-40FF239E84CA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
</a:t>
                    </a:r>
                    <a:fld id="{8BB4002C-98A6-4CAC-97C0-570BF85BA092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6CB-4706-B7DC-B749B6BE34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'2.4'!$H$7:$H$14</c:f>
              <c:strCache>
                <c:ptCount val="8"/>
                <c:pt idx="0">
                  <c:v>PUT2018</c:v>
                </c:pt>
                <c:pt idx="1">
                  <c:v>PUT2019</c:v>
                </c:pt>
                <c:pt idx="2">
                  <c:v>PUT2020</c:v>
                </c:pt>
                <c:pt idx="3">
                  <c:v>PUT2021</c:v>
                </c:pt>
                <c:pt idx="4">
                  <c:v>PUT2022</c:v>
                </c:pt>
                <c:pt idx="5">
                  <c:v>PUT2023</c:v>
                </c:pt>
                <c:pt idx="6">
                  <c:v>PUT2024</c:v>
                </c:pt>
                <c:pt idx="7">
                  <c:v>PUT2025</c:v>
                </c:pt>
              </c:strCache>
            </c:strRef>
          </c:cat>
          <c:val>
            <c:numRef>
              <c:f>'2.4'!$I$7:$I$14</c:f>
              <c:numCache>
                <c:formatCode>#\ ##0.0</c:formatCode>
                <c:ptCount val="8"/>
                <c:pt idx="0">
                  <c:v>2.2999999999999998</c:v>
                </c:pt>
                <c:pt idx="1">
                  <c:v>6.6</c:v>
                </c:pt>
                <c:pt idx="2">
                  <c:v>15.7</c:v>
                </c:pt>
                <c:pt idx="3">
                  <c:v>13.8</c:v>
                </c:pt>
                <c:pt idx="4">
                  <c:v>8.1999999999999993</c:v>
                </c:pt>
                <c:pt idx="5">
                  <c:v>8.1</c:v>
                </c:pt>
                <c:pt idx="6">
                  <c:v>9.6</c:v>
                </c:pt>
                <c:pt idx="7" formatCode="General">
                  <c:v>12.9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'2.4'!$K$17:$K$24</c15:f>
                <c15:dlblRangeCache>
                  <c:ptCount val="8"/>
                  <c:pt idx="0">
                    <c:v>58%</c:v>
                  </c:pt>
                  <c:pt idx="1">
                    <c:v>78%</c:v>
                  </c:pt>
                  <c:pt idx="2">
                    <c:v>85%</c:v>
                  </c:pt>
                  <c:pt idx="3">
                    <c:v>87%</c:v>
                  </c:pt>
                  <c:pt idx="4">
                    <c:v>79%</c:v>
                  </c:pt>
                  <c:pt idx="5">
                    <c:v>79%</c:v>
                  </c:pt>
                  <c:pt idx="6">
                    <c:v>77%</c:v>
                  </c:pt>
                  <c:pt idx="7">
                    <c:v>79%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A272-40D9-9FE5-952D0DE4B7CB}"/>
            </c:ext>
          </c:extLst>
        </c:ser>
        <c:ser>
          <c:idx val="1"/>
          <c:order val="1"/>
          <c:tx>
            <c:strRef>
              <c:f>'2.4'!$J$6</c:f>
              <c:strCache>
                <c:ptCount val="1"/>
                <c:pt idx="0">
                  <c:v>Stardigrant</c:v>
                </c:pt>
              </c:strCache>
            </c:strRef>
          </c:tx>
          <c:spPr>
            <a:solidFill>
              <a:srgbClr val="D1C3E9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867148B-DFAC-4BFD-9CFA-99349AEC4489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CD51A001-E271-4D99-B870-AE15547C2356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272-40D9-9FE5-952D0DE4B7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382E63B-31B1-48D4-A43F-F66838CB4AB6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9734FC2E-14E2-4210-8333-1432B38A9808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272-40D9-9FE5-952D0DE4B7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6FC7AD-4C27-4D2D-B820-088450C6DB35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9B932755-17D5-4512-AEEA-2101DBB906EC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272-40D9-9FE5-952D0DE4B7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A124B58-9A9D-4EF0-833D-61FCFFE56F6D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F535A6F7-3D30-40D5-B6FF-CFC903D3CB6D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272-40D9-9FE5-952D0DE4B7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F6CC43A-A664-4058-B886-F495A7BBF9DF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4C4C5D74-565C-4C5C-B524-64F6A828AFD1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272-40D9-9FE5-952D0DE4B7C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2CA240C-ECEE-49E1-B13F-67441BF09FAF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BA3BD0AB-3866-4C62-B64C-C94FD07D5BAE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272-40D9-9FE5-952D0DE4B7C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DA0883C-A3DC-470B-AD68-E96BE9321DFB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81DB3A3B-5DBB-445D-844D-E7AD8376AC0D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272-40D9-9FE5-952D0DE4B7C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3F011C7-9CC8-4242-AB0B-D48DCE449AE2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68FE0255-3562-4012-BCFA-D0BF3C6BBD85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6CB-4706-B7DC-B749B6BE34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'2.4'!$H$7:$H$14</c:f>
              <c:strCache>
                <c:ptCount val="8"/>
                <c:pt idx="0">
                  <c:v>PUT2018</c:v>
                </c:pt>
                <c:pt idx="1">
                  <c:v>PUT2019</c:v>
                </c:pt>
                <c:pt idx="2">
                  <c:v>PUT2020</c:v>
                </c:pt>
                <c:pt idx="3">
                  <c:v>PUT2021</c:v>
                </c:pt>
                <c:pt idx="4">
                  <c:v>PUT2022</c:v>
                </c:pt>
                <c:pt idx="5">
                  <c:v>PUT2023</c:v>
                </c:pt>
                <c:pt idx="6">
                  <c:v>PUT2024</c:v>
                </c:pt>
                <c:pt idx="7">
                  <c:v>PUT2025</c:v>
                </c:pt>
              </c:strCache>
            </c:strRef>
          </c:cat>
          <c:val>
            <c:numRef>
              <c:f>'2.4'!$J$7:$J$14</c:f>
              <c:numCache>
                <c:formatCode>#\ ##0.0</c:formatCode>
                <c:ptCount val="8"/>
                <c:pt idx="0">
                  <c:v>1.2</c:v>
                </c:pt>
                <c:pt idx="1">
                  <c:v>1.5</c:v>
                </c:pt>
                <c:pt idx="2">
                  <c:v>2</c:v>
                </c:pt>
                <c:pt idx="3">
                  <c:v>1.7</c:v>
                </c:pt>
                <c:pt idx="4">
                  <c:v>1.8</c:v>
                </c:pt>
                <c:pt idx="5">
                  <c:v>1.6</c:v>
                </c:pt>
                <c:pt idx="6">
                  <c:v>2</c:v>
                </c:pt>
                <c:pt idx="7" formatCode="General">
                  <c:v>2.2000000000000002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'2.4'!$J$17:$J$24</c15:f>
                <c15:dlblRangeCache>
                  <c:ptCount val="8"/>
                  <c:pt idx="0">
                    <c:v>30%</c:v>
                  </c:pt>
                  <c:pt idx="1">
                    <c:v>18%</c:v>
                  </c:pt>
                  <c:pt idx="2">
                    <c:v>11%</c:v>
                  </c:pt>
                  <c:pt idx="3">
                    <c:v>11%</c:v>
                  </c:pt>
                  <c:pt idx="4">
                    <c:v>17%</c:v>
                  </c:pt>
                  <c:pt idx="5">
                    <c:v>16%</c:v>
                  </c:pt>
                  <c:pt idx="6">
                    <c:v>16%</c:v>
                  </c:pt>
                  <c:pt idx="7">
                    <c:v>14%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A272-40D9-9FE5-952D0DE4B7CB}"/>
            </c:ext>
          </c:extLst>
        </c:ser>
        <c:ser>
          <c:idx val="0"/>
          <c:order val="2"/>
          <c:tx>
            <c:strRef>
              <c:f>'2.4'!$K$6</c:f>
              <c:strCache>
                <c:ptCount val="1"/>
                <c:pt idx="0">
                  <c:v>Järeldoktorigrant</c:v>
                </c:pt>
              </c:strCache>
            </c:strRef>
          </c:tx>
          <c:spPr>
            <a:solidFill>
              <a:srgbClr val="95949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091119810068964E-2"/>
                </c:manualLayout>
              </c:layout>
              <c:tx>
                <c:rich>
                  <a:bodyPr/>
                  <a:lstStyle/>
                  <a:p>
                    <a:fld id="{024A8D46-5F8D-4160-A904-BB5BCE24B391}" type="CELLRANGE">
                      <a:rPr lang="en-US" baseline="0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C3D33974-8B26-4D43-AFC5-2827F08E7AA2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272-40D9-9FE5-952D0DE4B7CB}"/>
                </c:ext>
              </c:extLst>
            </c:dLbl>
            <c:dLbl>
              <c:idx val="1"/>
              <c:layout>
                <c:manualLayout>
                  <c:x val="-4.2108802502950144E-17"/>
                  <c:y val="-2.6034398791347911E-2"/>
                </c:manualLayout>
              </c:layout>
              <c:tx>
                <c:rich>
                  <a:bodyPr/>
                  <a:lstStyle/>
                  <a:p>
                    <a:fld id="{85DE4C69-5547-4902-AF79-473787F0BDE8}" type="CELLRANGE">
                      <a:rPr lang="en-US" baseline="0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4D52D201-80D1-4242-BF2F-02468706EBD1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272-40D9-9FE5-952D0DE4B7CB}"/>
                </c:ext>
              </c:extLst>
            </c:dLbl>
            <c:dLbl>
              <c:idx val="2"/>
              <c:layout>
                <c:manualLayout>
                  <c:x val="0"/>
                  <c:y val="-4.4630397928024999E-2"/>
                </c:manualLayout>
              </c:layout>
              <c:tx>
                <c:rich>
                  <a:bodyPr/>
                  <a:lstStyle/>
                  <a:p>
                    <a:fld id="{E3E39F8D-15D0-44B4-95F4-7699188F9550}" type="CELLRANGE">
                      <a:rPr lang="en-US" baseline="0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3669E87A-668E-46B3-A8CE-C148DECEC559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A272-40D9-9FE5-952D0DE4B7CB}"/>
                </c:ext>
              </c:extLst>
            </c:dLbl>
            <c:dLbl>
              <c:idx val="3"/>
              <c:layout>
                <c:manualLayout>
                  <c:x val="0"/>
                  <c:y val="-2.9753598618683326E-2"/>
                </c:manualLayout>
              </c:layout>
              <c:tx>
                <c:rich>
                  <a:bodyPr/>
                  <a:lstStyle/>
                  <a:p>
                    <a:fld id="{393F05EA-3E7F-42C0-81C8-CAE647778B64}" type="CELLRANGE">
                      <a:rPr lang="en-US" baseline="0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54379727-89AA-4C42-B91C-E7001D7FE5EE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A272-40D9-9FE5-952D0DE4B7CB}"/>
                </c:ext>
              </c:extLst>
            </c:dLbl>
            <c:dLbl>
              <c:idx val="4"/>
              <c:layout>
                <c:manualLayout>
                  <c:x val="0"/>
                  <c:y val="-3.3472798446018741E-2"/>
                </c:manualLayout>
              </c:layout>
              <c:tx>
                <c:rich>
                  <a:bodyPr/>
                  <a:lstStyle/>
                  <a:p>
                    <a:fld id="{47829358-AD49-470D-87D1-BFFA0F9C0AFB}" type="CELLRANGE">
                      <a:rPr lang="en-US" baseline="0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2FBCC3CA-D3AC-4887-9786-63523E224C02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272-40D9-9FE5-952D0DE4B7CB}"/>
                </c:ext>
              </c:extLst>
            </c:dLbl>
            <c:dLbl>
              <c:idx val="5"/>
              <c:layout>
                <c:manualLayout>
                  <c:x val="-8.4217605005900288E-17"/>
                  <c:y val="-3.347279844601881E-2"/>
                </c:manualLayout>
              </c:layout>
              <c:tx>
                <c:rich>
                  <a:bodyPr/>
                  <a:lstStyle/>
                  <a:p>
                    <a:fld id="{B4EA5CB0-CEB4-475F-90A5-02520791CD42}" type="CELLRANGE">
                      <a:rPr lang="en-US" baseline="0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576DEF7A-663D-4D56-A82E-AD819FFCFD95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272-40D9-9FE5-952D0DE4B7CB}"/>
                </c:ext>
              </c:extLst>
            </c:dLbl>
            <c:dLbl>
              <c:idx val="6"/>
              <c:layout>
                <c:manualLayout>
                  <c:x val="0"/>
                  <c:y val="-4.4630397928025027E-2"/>
                </c:manualLayout>
              </c:layout>
              <c:tx>
                <c:rich>
                  <a:bodyPr/>
                  <a:lstStyle/>
                  <a:p>
                    <a:fld id="{F53C0AAC-4879-48A5-83DA-607CAA60F617}" type="CELLRANGE">
                      <a:rPr lang="en-US" baseline="0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CCDD01C2-56B4-4661-AD21-03B2E12665B2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A272-40D9-9FE5-952D0DE4B7C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936A431-4840-44A6-8A7A-9FCC63178D28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8A70C50B-D885-47AE-A5CD-08B4E04EF206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6CB-4706-B7DC-B749B6BE34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'2.4'!$H$7:$H$14</c:f>
              <c:strCache>
                <c:ptCount val="8"/>
                <c:pt idx="0">
                  <c:v>PUT2018</c:v>
                </c:pt>
                <c:pt idx="1">
                  <c:v>PUT2019</c:v>
                </c:pt>
                <c:pt idx="2">
                  <c:v>PUT2020</c:v>
                </c:pt>
                <c:pt idx="3">
                  <c:v>PUT2021</c:v>
                </c:pt>
                <c:pt idx="4">
                  <c:v>PUT2022</c:v>
                </c:pt>
                <c:pt idx="5">
                  <c:v>PUT2023</c:v>
                </c:pt>
                <c:pt idx="6">
                  <c:v>PUT2024</c:v>
                </c:pt>
                <c:pt idx="7">
                  <c:v>PUT2025</c:v>
                </c:pt>
              </c:strCache>
            </c:strRef>
          </c:cat>
          <c:val>
            <c:numRef>
              <c:f>'2.4'!$K$7:$K$14</c:f>
              <c:numCache>
                <c:formatCode>#\ ##0.0</c:formatCode>
                <c:ptCount val="8"/>
                <c:pt idx="0">
                  <c:v>0.5</c:v>
                </c:pt>
                <c:pt idx="1">
                  <c:v>0.3</c:v>
                </c:pt>
                <c:pt idx="2">
                  <c:v>0.8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0.8</c:v>
                </c:pt>
                <c:pt idx="7" formatCode="General">
                  <c:v>1.2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'2.4'!$I$17:$I$24</c15:f>
                <c15:dlblRangeCache>
                  <c:ptCount val="8"/>
                  <c:pt idx="0">
                    <c:v>13%</c:v>
                  </c:pt>
                  <c:pt idx="1">
                    <c:v>4%</c:v>
                  </c:pt>
                  <c:pt idx="2">
                    <c:v>5%</c:v>
                  </c:pt>
                  <c:pt idx="3">
                    <c:v>2%</c:v>
                  </c:pt>
                  <c:pt idx="4">
                    <c:v>4%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272-40D9-9FE5-952D0DE4B7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07684288"/>
        <c:axId val="95405520"/>
      </c:barChart>
      <c:catAx>
        <c:axId val="20768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95405520"/>
        <c:crosses val="autoZero"/>
        <c:auto val="1"/>
        <c:lblAlgn val="ctr"/>
        <c:lblOffset val="100"/>
        <c:noMultiLvlLbl val="0"/>
      </c:catAx>
      <c:valAx>
        <c:axId val="954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 sz="1050"/>
                  <a:t>Alustavate</a:t>
                </a:r>
                <a:r>
                  <a:rPr lang="et-EE" sz="1050" baseline="0"/>
                  <a:t> grantide maht (mln EUR)</a:t>
                </a:r>
                <a:endParaRPr lang="et-EE" sz="105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20768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'2.5'!$B$4</c:f>
              <c:strCache>
                <c:ptCount val="1"/>
                <c:pt idx="0">
                  <c:v>Mees</c:v>
                </c:pt>
              </c:strCache>
            </c:strRef>
          </c:tx>
          <c:spPr>
            <a:solidFill>
              <a:srgbClr val="ABAAA9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A5C7A4C-98F9-4600-ADA1-2EDE3E2E7E6E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A6AE5290-7B14-4916-A04E-811ED37F488C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DE7-4D1F-AA59-5936BAB4F7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CC9EC6F-895D-4C70-9866-1FD56C33F553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FBAB5D8B-3524-42DB-B68C-468E1C2C4BCF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DE7-4D1F-AA59-5936BAB4F7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BECCA15-5C25-4454-8BB8-08646E978D0D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F2D0DACA-AB2E-4721-8E72-7F8B189F4A2A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DE7-4D1F-AA59-5936BAB4F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'2.5'!$A$5:$A$7</c:f>
              <c:strCache>
                <c:ptCount val="3"/>
                <c:pt idx="0">
                  <c:v>Järeldoktorigrant</c:v>
                </c:pt>
                <c:pt idx="1">
                  <c:v>Stardigrant</c:v>
                </c:pt>
                <c:pt idx="2">
                  <c:v>Rühmagrant</c:v>
                </c:pt>
              </c:strCache>
            </c:strRef>
          </c:cat>
          <c:val>
            <c:numRef>
              <c:f>'2.5'!$B$5:$B$7</c:f>
              <c:numCache>
                <c:formatCode>General</c:formatCode>
                <c:ptCount val="3"/>
                <c:pt idx="0">
                  <c:v>24</c:v>
                </c:pt>
                <c:pt idx="1">
                  <c:v>36</c:v>
                </c:pt>
                <c:pt idx="2">
                  <c:v>155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'2.5'!$E$5:$E$7</c15:f>
                <c15:dlblRangeCache>
                  <c:ptCount val="3"/>
                  <c:pt idx="0">
                    <c:v>65%</c:v>
                  </c:pt>
                  <c:pt idx="1">
                    <c:v>40%</c:v>
                  </c:pt>
                  <c:pt idx="2">
                    <c:v>68%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DE7-4D1F-AA59-5936BAB4F733}"/>
            </c:ext>
          </c:extLst>
        </c:ser>
        <c:ser>
          <c:idx val="1"/>
          <c:order val="1"/>
          <c:tx>
            <c:strRef>
              <c:f>'2.5'!$C$4</c:f>
              <c:strCache>
                <c:ptCount val="1"/>
                <c:pt idx="0">
                  <c:v>Naine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A9F0525-AC4C-45E2-A45C-E6D858EB459D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8B6A0894-5F95-4E50-81E6-79BE6D9372EB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DE7-4D1F-AA59-5936BAB4F7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3F2EA88-DAE2-4705-BACA-2EA890BA71F4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A9F7BDEB-540E-4DFB-9B23-F32E1550ACD5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DE7-4D1F-AA59-5936BAB4F7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78911B0-8961-42E1-9762-791E0B61C391}" type="CELLRANGE">
                      <a:rPr lang="en-US"/>
                      <a:pPr/>
                      <a:t>[LAHTRIVAHEMIK]</a:t>
                    </a:fld>
                    <a:r>
                      <a:rPr lang="en-US" baseline="0"/>
                      <a:t>; </a:t>
                    </a:r>
                    <a:fld id="{75A0386D-E967-4742-AC06-4D99D0246295}" type="VALUE">
                      <a:rPr lang="en-US" baseline="0"/>
                      <a:pPr/>
                      <a:t>[VÄÄRTUS]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DE7-4D1F-AA59-5936BAB4F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'2.5'!$A$5:$A$7</c:f>
              <c:strCache>
                <c:ptCount val="3"/>
                <c:pt idx="0">
                  <c:v>Järeldoktorigrant</c:v>
                </c:pt>
                <c:pt idx="1">
                  <c:v>Stardigrant</c:v>
                </c:pt>
                <c:pt idx="2">
                  <c:v>Rühmagrant</c:v>
                </c:pt>
              </c:strCache>
            </c:strRef>
          </c:cat>
          <c:val>
            <c:numRef>
              <c:f>'2.5'!$C$5:$C$7</c:f>
              <c:numCache>
                <c:formatCode>General</c:formatCode>
                <c:ptCount val="3"/>
                <c:pt idx="0">
                  <c:v>13</c:v>
                </c:pt>
                <c:pt idx="1">
                  <c:v>55</c:v>
                </c:pt>
                <c:pt idx="2">
                  <c:v>74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'2.5'!$F$5:$F$7</c15:f>
                <c15:dlblRangeCache>
                  <c:ptCount val="3"/>
                  <c:pt idx="0">
                    <c:v>35%</c:v>
                  </c:pt>
                  <c:pt idx="1">
                    <c:v>60%</c:v>
                  </c:pt>
                  <c:pt idx="2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7DE7-4D1F-AA59-5936BAB4F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24621231"/>
        <c:axId val="599410319"/>
      </c:barChart>
      <c:lineChart>
        <c:grouping val="standard"/>
        <c:varyColors val="0"/>
        <c:ser>
          <c:idx val="2"/>
          <c:order val="2"/>
          <c:tx>
            <c:strRef>
              <c:f>'2.5'!$D$4</c:f>
              <c:strCache>
                <c:ptCount val="1"/>
                <c:pt idx="0">
                  <c:v>Kokku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'2.5'!$A$5:$A$7</c:f>
              <c:strCache>
                <c:ptCount val="3"/>
                <c:pt idx="0">
                  <c:v>Järeldoktorigrant</c:v>
                </c:pt>
                <c:pt idx="1">
                  <c:v>Stardigrant</c:v>
                </c:pt>
                <c:pt idx="2">
                  <c:v>Rühmagrant</c:v>
                </c:pt>
              </c:strCache>
            </c:strRef>
          </c:cat>
          <c:val>
            <c:numRef>
              <c:f>'2.5'!$D$5:$D$7</c:f>
              <c:numCache>
                <c:formatCode>General</c:formatCode>
                <c:ptCount val="3"/>
                <c:pt idx="0">
                  <c:v>37</c:v>
                </c:pt>
                <c:pt idx="1">
                  <c:v>91</c:v>
                </c:pt>
                <c:pt idx="2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E7-4D1F-AA59-5936BAB4F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768207"/>
        <c:axId val="711767727"/>
      </c:lineChart>
      <c:catAx>
        <c:axId val="62462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599410319"/>
        <c:crosses val="autoZero"/>
        <c:auto val="1"/>
        <c:lblAlgn val="ctr"/>
        <c:lblOffset val="100"/>
        <c:noMultiLvlLbl val="0"/>
      </c:catAx>
      <c:valAx>
        <c:axId val="59941031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 sz="1050"/>
                  <a:t>Grantide</a:t>
                </a:r>
                <a:r>
                  <a:rPr lang="et-EE" sz="1050" baseline="0"/>
                  <a:t> arv 2025</a:t>
                </a:r>
                <a:endParaRPr lang="et-EE" sz="105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624621231"/>
        <c:crosses val="autoZero"/>
        <c:crossBetween val="between"/>
      </c:valAx>
      <c:valAx>
        <c:axId val="71176772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11768207"/>
        <c:crosses val="max"/>
        <c:crossBetween val="between"/>
      </c:valAx>
      <c:catAx>
        <c:axId val="711768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176772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'2.6'!$B$3</c:f>
              <c:strCache>
                <c:ptCount val="1"/>
                <c:pt idx="0">
                  <c:v>Taotluste arv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'2.6'!$A$4:$A$11</c:f>
              <c:strCache>
                <c:ptCount val="8"/>
                <c:pt idx="0">
                  <c:v>PUT2018</c:v>
                </c:pt>
                <c:pt idx="1">
                  <c:v>PUT2019</c:v>
                </c:pt>
                <c:pt idx="2">
                  <c:v>PUT2020</c:v>
                </c:pt>
                <c:pt idx="3">
                  <c:v>PUT2021</c:v>
                </c:pt>
                <c:pt idx="4">
                  <c:v>PUT2022</c:v>
                </c:pt>
                <c:pt idx="5">
                  <c:v>PUT2023</c:v>
                </c:pt>
                <c:pt idx="6">
                  <c:v>PUT2024</c:v>
                </c:pt>
                <c:pt idx="7">
                  <c:v>PUT2025</c:v>
                </c:pt>
              </c:strCache>
            </c:strRef>
          </c:cat>
          <c:val>
            <c:numRef>
              <c:f>'2.6'!$B$4:$B$11</c:f>
              <c:numCache>
                <c:formatCode>General</c:formatCode>
                <c:ptCount val="8"/>
                <c:pt idx="0">
                  <c:v>316</c:v>
                </c:pt>
                <c:pt idx="1">
                  <c:v>366</c:v>
                </c:pt>
                <c:pt idx="2">
                  <c:v>479</c:v>
                </c:pt>
                <c:pt idx="3">
                  <c:v>413</c:v>
                </c:pt>
                <c:pt idx="4">
                  <c:v>335</c:v>
                </c:pt>
                <c:pt idx="5">
                  <c:v>335</c:v>
                </c:pt>
                <c:pt idx="6">
                  <c:v>329</c:v>
                </c:pt>
                <c:pt idx="7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E-4E29-9980-206C03488AF2}"/>
            </c:ext>
          </c:extLst>
        </c:ser>
        <c:ser>
          <c:idx val="1"/>
          <c:order val="1"/>
          <c:tx>
            <c:strRef>
              <c:f>'2.6'!$C$3</c:f>
              <c:strCache>
                <c:ptCount val="1"/>
                <c:pt idx="0">
                  <c:v>Grantide arv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'2.6'!$A$4:$A$11</c:f>
              <c:strCache>
                <c:ptCount val="8"/>
                <c:pt idx="0">
                  <c:v>PUT2018</c:v>
                </c:pt>
                <c:pt idx="1">
                  <c:v>PUT2019</c:v>
                </c:pt>
                <c:pt idx="2">
                  <c:v>PUT2020</c:v>
                </c:pt>
                <c:pt idx="3">
                  <c:v>PUT2021</c:v>
                </c:pt>
                <c:pt idx="4">
                  <c:v>PUT2022</c:v>
                </c:pt>
                <c:pt idx="5">
                  <c:v>PUT2023</c:v>
                </c:pt>
                <c:pt idx="6">
                  <c:v>PUT2024</c:v>
                </c:pt>
                <c:pt idx="7">
                  <c:v>PUT2025</c:v>
                </c:pt>
              </c:strCache>
            </c:strRef>
          </c:cat>
          <c:val>
            <c:numRef>
              <c:f>'2.6'!$C$4:$C$11</c:f>
              <c:numCache>
                <c:formatCode>General</c:formatCode>
                <c:ptCount val="8"/>
                <c:pt idx="0">
                  <c:v>43</c:v>
                </c:pt>
                <c:pt idx="1">
                  <c:v>75</c:v>
                </c:pt>
                <c:pt idx="2">
                  <c:v>114</c:v>
                </c:pt>
                <c:pt idx="3">
                  <c:v>92</c:v>
                </c:pt>
                <c:pt idx="4">
                  <c:v>79</c:v>
                </c:pt>
                <c:pt idx="5">
                  <c:v>66</c:v>
                </c:pt>
                <c:pt idx="6">
                  <c:v>73</c:v>
                </c:pt>
                <c:pt idx="7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E-434E-A5B0-2928CA07B618}"/>
            </c:ext>
          </c:extLst>
        </c:ser>
        <c:ser>
          <c:idx val="2"/>
          <c:order val="2"/>
          <c:tx>
            <c:strRef>
              <c:f>'2.6'!$D$3</c:f>
              <c:strCache>
                <c:ptCount val="1"/>
                <c:pt idx="0">
                  <c:v>Edukuse määr (%)</c:v>
                </c:pt>
              </c:strCache>
            </c:strRef>
          </c:tx>
          <c:spPr>
            <a:solidFill>
              <a:srgbClr val="B39CD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et-E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'2.6'!$A$4:$A$11</c:f>
              <c:strCache>
                <c:ptCount val="8"/>
                <c:pt idx="0">
                  <c:v>PUT2018</c:v>
                </c:pt>
                <c:pt idx="1">
                  <c:v>PUT2019</c:v>
                </c:pt>
                <c:pt idx="2">
                  <c:v>PUT2020</c:v>
                </c:pt>
                <c:pt idx="3">
                  <c:v>PUT2021</c:v>
                </c:pt>
                <c:pt idx="4">
                  <c:v>PUT2022</c:v>
                </c:pt>
                <c:pt idx="5">
                  <c:v>PUT2023</c:v>
                </c:pt>
                <c:pt idx="6">
                  <c:v>PUT2024</c:v>
                </c:pt>
                <c:pt idx="7">
                  <c:v>PUT2025</c:v>
                </c:pt>
              </c:strCache>
            </c:strRef>
          </c:cat>
          <c:val>
            <c:numRef>
              <c:f>'2.6'!$D$4:$D$11</c:f>
              <c:numCache>
                <c:formatCode>0%</c:formatCode>
                <c:ptCount val="8"/>
                <c:pt idx="0">
                  <c:v>0.13607594936708861</c:v>
                </c:pt>
                <c:pt idx="1">
                  <c:v>0.20491803278688525</c:v>
                </c:pt>
                <c:pt idx="2">
                  <c:v>0.23799582463465555</c:v>
                </c:pt>
                <c:pt idx="3">
                  <c:v>0.22276029055690072</c:v>
                </c:pt>
                <c:pt idx="4">
                  <c:v>0.23582089552238805</c:v>
                </c:pt>
                <c:pt idx="5">
                  <c:v>0.19701492537313434</c:v>
                </c:pt>
                <c:pt idx="6">
                  <c:v>0.22188449848024316</c:v>
                </c:pt>
                <c:pt idx="7">
                  <c:v>0.28012048192771083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E-434E-A5B0-2928CA07B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966955328"/>
        <c:axId val="436931952"/>
      </c:barChart>
      <c:catAx>
        <c:axId val="196695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436931952"/>
        <c:crosses val="autoZero"/>
        <c:auto val="1"/>
        <c:lblAlgn val="ctr"/>
        <c:lblOffset val="100"/>
        <c:noMultiLvlLbl val="0"/>
      </c:catAx>
      <c:valAx>
        <c:axId val="436931952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r>
                  <a:rPr lang="et-EE" sz="1100"/>
                  <a:t>Edukuse</a:t>
                </a:r>
                <a:r>
                  <a:rPr lang="et-EE" sz="1100" baseline="0"/>
                  <a:t> määr (%)</a:t>
                </a:r>
                <a:endParaRPr lang="et-EE" sz="1100"/>
              </a:p>
            </c:rich>
          </c:tx>
          <c:layout>
            <c:manualLayout>
              <c:xMode val="edge"/>
              <c:yMode val="edge"/>
              <c:x val="9.716053744729046E-2"/>
              <c:y val="0.2136866720283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Calibri Light" panose="020F0302020204030204" pitchFamily="34" charset="0"/>
                  <a:ea typeface="+mn-ea"/>
                  <a:cs typeface="Calibri Light" panose="020F0302020204030204" pitchFamily="34" charset="0"/>
                </a:defRPr>
              </a:pPr>
              <a:endParaRPr lang="et-EE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  <c:crossAx val="1966955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/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t-E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393699</xdr:colOff>
      <xdr:row>8</xdr:row>
      <xdr:rowOff>171450</xdr:rowOff>
    </xdr:from>
    <xdr:to>
      <xdr:col>5</xdr:col>
      <xdr:colOff>276774</xdr:colOff>
      <xdr:row>28</xdr:row>
      <xdr:rowOff>38100</xdr:rowOff>
    </xdr:to>
    <xdr:grpSp>
      <xdr:nvGrpSpPr>
        <xdr:cNvPr id="5" name="Rühm 4">
          <a:extLst>
            <a:ext uri="{FF2B5EF4-FFF2-40B4-BE49-F238E27FC236}">
              <a16:creationId xmlns:a16="http://schemas.microsoft.com/office/drawing/2014/main" id="{1C1CDFC1-A44E-2544-B828-E64EC74ADCAF}"/>
            </a:ext>
          </a:extLst>
        </xdr:cNvPr>
        <xdr:cNvGrpSpPr/>
      </xdr:nvGrpSpPr>
      <xdr:grpSpPr>
        <a:xfrm>
          <a:off x="393699" y="1695450"/>
          <a:ext cx="5760000" cy="3676650"/>
          <a:chOff x="50799" y="1790700"/>
          <a:chExt cx="5760000" cy="3676650"/>
        </a:xfrm>
      </xdr:grpSpPr>
      <xdr:graphicFrame macro="">
        <xdr:nvGraphicFramePr>
          <xdr:cNvPr id="3" name="Diagramm 2">
            <a:extLst>
              <a:ext uri="{FF2B5EF4-FFF2-40B4-BE49-F238E27FC236}">
                <a16:creationId xmlns:a16="http://schemas.microsoft.com/office/drawing/2014/main" id="{A6171F1B-1601-412D-B6B8-C72D2A392516}"/>
              </a:ext>
            </a:extLst>
          </xdr:cNvPr>
          <xdr:cNvGraphicFramePr>
            <a:graphicFrameLocks/>
          </xdr:cNvGraphicFramePr>
        </xdr:nvGraphicFramePr>
        <xdr:xfrm>
          <a:off x="50799" y="1790700"/>
          <a:ext cx="576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F52E3B8D-D0AC-696D-683D-B6F0CA453B1D}"/>
              </a:ext>
            </a:extLst>
          </xdr:cNvPr>
          <xdr:cNvSpPr txBox="1"/>
        </xdr:nvSpPr>
        <xdr:spPr>
          <a:xfrm>
            <a:off x="657225" y="5191125"/>
            <a:ext cx="3552825" cy="2762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t-EE" sz="1050" i="1" baseline="0">
                <a:solidFill>
                  <a:schemeClr val="dk1"/>
                </a:solidFill>
                <a:effectLst/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rPr>
              <a:t>* 2025. a mahud on broneeringud seisuga 06.01.2025</a:t>
            </a:r>
            <a:endParaRPr lang="et-EE" sz="1050">
              <a:effectLst/>
              <a:latin typeface="Calibri Light" panose="020F0302020204030204" pitchFamily="34" charset="0"/>
              <a:cs typeface="Calibri Light" panose="020F030202020403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536223</xdr:colOff>
      <xdr:row>1</xdr:row>
      <xdr:rowOff>106715</xdr:rowOff>
    </xdr:from>
    <xdr:to>
      <xdr:col>21</xdr:col>
      <xdr:colOff>252941</xdr:colOff>
      <xdr:row>20</xdr:row>
      <xdr:rowOff>104267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4EF25E5-5A04-4F0C-820F-65BB93D9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33689</xdr:colOff>
      <xdr:row>21</xdr:row>
      <xdr:rowOff>141817</xdr:rowOff>
    </xdr:from>
    <xdr:to>
      <xdr:col>20</xdr:col>
      <xdr:colOff>378551</xdr:colOff>
      <xdr:row>37</xdr:row>
      <xdr:rowOff>180799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A4CE127-B227-F69E-8C07-D5137FDCC3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804861</xdr:colOff>
      <xdr:row>2</xdr:row>
      <xdr:rowOff>52386</xdr:rowOff>
    </xdr:from>
    <xdr:to>
      <xdr:col>11</xdr:col>
      <xdr:colOff>523874</xdr:colOff>
      <xdr:row>14</xdr:row>
      <xdr:rowOff>28574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2F99B91-61C3-6EE8-8E8A-E5BB4C8038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342899</xdr:colOff>
      <xdr:row>10</xdr:row>
      <xdr:rowOff>23812</xdr:rowOff>
    </xdr:from>
    <xdr:to>
      <xdr:col>5</xdr:col>
      <xdr:colOff>569912</xdr:colOff>
      <xdr:row>26</xdr:row>
      <xdr:rowOff>95250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5E448EE-59F4-971E-9CF6-91CCFC4D5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147637</xdr:colOff>
      <xdr:row>1</xdr:row>
      <xdr:rowOff>109535</xdr:rowOff>
    </xdr:from>
    <xdr:to>
      <xdr:col>14</xdr:col>
      <xdr:colOff>723900</xdr:colOff>
      <xdr:row>24</xdr:row>
      <xdr:rowOff>134105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F3A5A4F-A9C4-792D-B798-159D0A6D8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477B-57CF-4F86-8B37-1D21B363CB49}">
  <dimension ref="A1:S33"/>
  <sheetViews>
    <sheetView tabSelected="1" workbookViewId="0">
      <selection activeCell="L19" sqref="L19"/>
    </sheetView>
  </sheetViews>
  <sheetFormatPr defaultRowHeight="15" customHeight="1" x14ac:dyDescent="0.25"/>
  <cols>
    <col min="1" max="1" width="51.5703125" customWidth="1"/>
    <col min="9" max="9" width="10" customWidth="1"/>
    <col min="14" max="14" width="7.7109375" customWidth="1"/>
  </cols>
  <sheetData>
    <row r="1" spans="1:19" s="6" customFormat="1" ht="15" customHeight="1" x14ac:dyDescent="0.25">
      <c r="A1" s="8" t="s">
        <v>38</v>
      </c>
      <c r="B1" s="9"/>
      <c r="C1" s="9"/>
      <c r="D1" s="9"/>
      <c r="E1" s="9"/>
      <c r="F1" s="9"/>
      <c r="G1" s="9"/>
      <c r="H1" s="9"/>
      <c r="I1"/>
      <c r="J1"/>
      <c r="K1"/>
      <c r="L1"/>
      <c r="M1"/>
      <c r="N1"/>
      <c r="O1"/>
      <c r="P1"/>
    </row>
    <row r="2" spans="1:19" s="6" customFormat="1" ht="15" customHeight="1" x14ac:dyDescent="0.25">
      <c r="A2" s="10"/>
      <c r="B2" s="9"/>
      <c r="C2" s="9"/>
      <c r="D2" s="9"/>
      <c r="E2" s="9"/>
      <c r="F2" s="9"/>
      <c r="G2" s="9"/>
      <c r="H2" s="9"/>
      <c r="I2"/>
      <c r="J2"/>
      <c r="K2"/>
      <c r="L2"/>
      <c r="M2"/>
      <c r="N2"/>
      <c r="O2"/>
      <c r="P2"/>
    </row>
    <row r="3" spans="1:19" ht="15" customHeight="1" x14ac:dyDescent="0.25">
      <c r="A3" s="32"/>
      <c r="B3" s="11">
        <v>2018</v>
      </c>
      <c r="C3" s="11">
        <v>2019</v>
      </c>
      <c r="D3" s="11">
        <v>2020</v>
      </c>
      <c r="E3" s="11">
        <v>2021</v>
      </c>
      <c r="F3" s="11">
        <v>2022</v>
      </c>
      <c r="G3" s="11">
        <v>2023</v>
      </c>
      <c r="H3" s="11">
        <v>2024</v>
      </c>
      <c r="I3" s="11">
        <v>2025</v>
      </c>
    </row>
    <row r="4" spans="1:19" ht="15" customHeight="1" x14ac:dyDescent="0.25">
      <c r="A4" s="12" t="s">
        <v>19</v>
      </c>
      <c r="B4" s="82">
        <v>37.299999999999997</v>
      </c>
      <c r="C4" s="82">
        <v>31.4</v>
      </c>
      <c r="D4" s="82">
        <v>24.1</v>
      </c>
      <c r="E4" s="82">
        <v>29.13</v>
      </c>
      <c r="F4" s="82">
        <v>38.6</v>
      </c>
      <c r="G4" s="82">
        <v>45.7</v>
      </c>
      <c r="H4" s="83">
        <v>46.6</v>
      </c>
      <c r="I4" s="83">
        <v>44.5</v>
      </c>
      <c r="S4" s="7"/>
    </row>
    <row r="5" spans="1:19" ht="15" customHeight="1" x14ac:dyDescent="0.25">
      <c r="A5" s="12" t="s">
        <v>20</v>
      </c>
      <c r="B5" s="82">
        <v>4</v>
      </c>
      <c r="C5" s="82">
        <v>8.4</v>
      </c>
      <c r="D5" s="82">
        <v>13.7</v>
      </c>
      <c r="E5" s="82">
        <v>12.1</v>
      </c>
      <c r="F5" s="82">
        <v>10.4</v>
      </c>
      <c r="G5" s="82">
        <v>9.9</v>
      </c>
      <c r="H5" s="83">
        <v>12.1</v>
      </c>
      <c r="I5" s="83">
        <v>16.3</v>
      </c>
      <c r="S5" s="7"/>
    </row>
    <row r="6" spans="1:19" ht="15" customHeight="1" x14ac:dyDescent="0.25">
      <c r="A6" s="43" t="s">
        <v>21</v>
      </c>
      <c r="B6" s="84"/>
      <c r="C6" s="84"/>
      <c r="D6" s="84">
        <v>4.8</v>
      </c>
      <c r="E6" s="84">
        <v>3.8</v>
      </c>
      <c r="F6" s="84"/>
      <c r="G6" s="84"/>
      <c r="H6" s="85"/>
      <c r="I6" s="83"/>
      <c r="S6" s="7"/>
    </row>
    <row r="7" spans="1:19" ht="15" customHeight="1" x14ac:dyDescent="0.25">
      <c r="A7" s="12" t="s">
        <v>5</v>
      </c>
      <c r="B7" s="82">
        <v>41.3</v>
      </c>
      <c r="C7" s="82">
        <v>39.9</v>
      </c>
      <c r="D7" s="82">
        <v>42.6</v>
      </c>
      <c r="E7" s="82">
        <v>45</v>
      </c>
      <c r="F7" s="82">
        <f>SUM(F4:F5)</f>
        <v>49</v>
      </c>
      <c r="G7" s="82">
        <v>55.6</v>
      </c>
      <c r="H7" s="82">
        <f>H4+H5</f>
        <v>58.7</v>
      </c>
      <c r="I7" s="82">
        <f>I4+I5</f>
        <v>60.8</v>
      </c>
      <c r="S7" s="7"/>
    </row>
    <row r="8" spans="1:19" ht="15" customHeight="1" x14ac:dyDescent="0.25">
      <c r="A8" s="12" t="s">
        <v>37</v>
      </c>
      <c r="B8" s="86">
        <v>9.6852300242130762E-2</v>
      </c>
      <c r="C8" s="86">
        <v>0.2105263157894737</v>
      </c>
      <c r="D8" s="86">
        <v>0.43519162965326924</v>
      </c>
      <c r="E8" s="86">
        <v>0.35323633541066984</v>
      </c>
      <c r="F8" s="86">
        <v>0.21198455303045652</v>
      </c>
      <c r="G8" s="86">
        <f>G5/G7</f>
        <v>0.17805755395683454</v>
      </c>
      <c r="H8" s="87">
        <f>H5/H7</f>
        <v>0.20613287904599659</v>
      </c>
      <c r="I8" s="87">
        <f>I5/I7</f>
        <v>0.26809210526315791</v>
      </c>
      <c r="S8" s="7"/>
    </row>
    <row r="9" spans="1:19" ht="15" customHeight="1" x14ac:dyDescent="0.25">
      <c r="A9" s="44"/>
      <c r="B9" s="44"/>
      <c r="C9" s="44"/>
      <c r="D9" s="44"/>
      <c r="E9" s="44"/>
      <c r="F9" s="44"/>
      <c r="G9" s="44"/>
      <c r="H9" s="44"/>
      <c r="I9" s="44"/>
      <c r="S9" s="7"/>
    </row>
    <row r="10" spans="1:19" ht="1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S10" s="7"/>
    </row>
    <row r="11" spans="1:19" ht="15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</row>
    <row r="12" spans="1:19" ht="1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</row>
    <row r="13" spans="1:19" ht="1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</row>
    <row r="14" spans="1:19" ht="1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</row>
    <row r="15" spans="1:19" ht="15" customHeight="1" x14ac:dyDescent="0.25">
      <c r="A15" s="44"/>
      <c r="B15" s="44"/>
      <c r="C15" s="44"/>
      <c r="D15" s="44"/>
      <c r="E15" s="44"/>
      <c r="F15" s="44"/>
      <c r="G15" s="44"/>
      <c r="H15" s="44"/>
      <c r="I15" s="44"/>
    </row>
    <row r="16" spans="1:19" ht="15" customHeight="1" x14ac:dyDescent="0.25">
      <c r="A16" s="44"/>
      <c r="B16" s="44"/>
      <c r="C16" s="44"/>
      <c r="D16" s="44"/>
      <c r="E16" s="44"/>
      <c r="F16" s="44"/>
      <c r="G16" s="44"/>
      <c r="H16" s="44"/>
      <c r="I16" s="44"/>
    </row>
    <row r="17" spans="1:9" ht="15" customHeight="1" x14ac:dyDescent="0.25">
      <c r="A17" s="44"/>
      <c r="B17" s="44"/>
      <c r="C17" s="44"/>
      <c r="D17" s="44"/>
      <c r="E17" s="44"/>
      <c r="F17" s="44"/>
      <c r="G17" s="44"/>
      <c r="H17" s="44"/>
      <c r="I17" s="44"/>
    </row>
    <row r="18" spans="1:9" ht="15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</row>
    <row r="19" spans="1:9" ht="15" customHeight="1" x14ac:dyDescent="0.25">
      <c r="A19" s="44"/>
      <c r="B19" s="44"/>
      <c r="C19" s="44"/>
      <c r="D19" s="44"/>
      <c r="E19" s="44"/>
      <c r="F19" s="44"/>
      <c r="G19" s="44"/>
      <c r="H19" s="44"/>
      <c r="I19" s="44"/>
    </row>
    <row r="20" spans="1:9" ht="15" customHeight="1" x14ac:dyDescent="0.25">
      <c r="A20" s="44"/>
      <c r="B20" s="44"/>
      <c r="C20" s="44"/>
      <c r="D20" s="44"/>
      <c r="E20" s="44"/>
      <c r="F20" s="44"/>
      <c r="G20" s="44"/>
      <c r="H20" s="44"/>
      <c r="I20" s="44"/>
    </row>
    <row r="21" spans="1:9" ht="1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</row>
    <row r="22" spans="1:9" ht="15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</row>
    <row r="23" spans="1:9" ht="15" customHeight="1" x14ac:dyDescent="0.25">
      <c r="A23" s="44"/>
      <c r="B23" s="44"/>
      <c r="C23" s="44"/>
      <c r="D23" s="44"/>
      <c r="E23" s="44"/>
      <c r="F23" s="44"/>
      <c r="G23" s="44"/>
      <c r="H23" s="44"/>
      <c r="I23" s="44"/>
    </row>
    <row r="24" spans="1:9" ht="15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</row>
    <row r="25" spans="1:9" ht="15" customHeight="1" x14ac:dyDescent="0.25">
      <c r="A25" s="44"/>
      <c r="B25" s="44"/>
      <c r="C25" s="44"/>
      <c r="D25" s="44"/>
      <c r="E25" s="44"/>
      <c r="F25" s="44"/>
      <c r="G25" s="44"/>
      <c r="H25" s="44"/>
      <c r="I25" s="44"/>
    </row>
    <row r="26" spans="1:9" ht="15" customHeight="1" x14ac:dyDescent="0.25">
      <c r="A26" s="44"/>
      <c r="B26" s="44"/>
      <c r="C26" s="44"/>
      <c r="D26" s="44"/>
      <c r="E26" s="44"/>
      <c r="F26" s="44"/>
      <c r="G26" s="44"/>
      <c r="H26" s="44"/>
      <c r="I26" s="44"/>
    </row>
    <row r="27" spans="1:9" ht="15" customHeight="1" x14ac:dyDescent="0.25">
      <c r="A27" s="44"/>
      <c r="B27" s="44"/>
      <c r="C27" s="44"/>
      <c r="D27" s="44"/>
      <c r="E27" s="44"/>
      <c r="F27" s="44"/>
      <c r="G27" s="44"/>
      <c r="H27" s="44"/>
      <c r="I27" s="44"/>
    </row>
    <row r="28" spans="1:9" ht="15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</row>
    <row r="29" spans="1:9" ht="15" customHeight="1" x14ac:dyDescent="0.25">
      <c r="A29" s="44"/>
      <c r="B29" s="44"/>
      <c r="C29" s="44"/>
      <c r="D29" s="44"/>
      <c r="E29" s="44"/>
      <c r="F29" s="44"/>
      <c r="G29" s="44"/>
      <c r="H29" s="44"/>
      <c r="I29" s="44"/>
    </row>
    <row r="30" spans="1:9" ht="15" customHeight="1" x14ac:dyDescent="0.25">
      <c r="A30" s="44"/>
      <c r="B30" s="44"/>
      <c r="C30" s="44"/>
      <c r="D30" s="44"/>
      <c r="E30" s="44"/>
      <c r="F30" s="44"/>
      <c r="G30" s="44"/>
      <c r="H30" s="44"/>
      <c r="I30" s="44"/>
    </row>
    <row r="31" spans="1:9" ht="15" customHeight="1" x14ac:dyDescent="0.25">
      <c r="A31" s="44"/>
      <c r="B31" s="44"/>
      <c r="C31" s="44"/>
      <c r="D31" s="44"/>
      <c r="E31" s="44"/>
      <c r="F31" s="44"/>
      <c r="G31" s="44"/>
      <c r="H31" s="44"/>
      <c r="I31" s="44"/>
    </row>
    <row r="32" spans="1:9" ht="15" customHeight="1" x14ac:dyDescent="0.25">
      <c r="A32" s="44"/>
      <c r="B32" s="44"/>
      <c r="C32" s="44"/>
      <c r="D32" s="44"/>
      <c r="E32" s="44"/>
      <c r="F32" s="44"/>
      <c r="G32" s="44"/>
      <c r="H32" s="44"/>
      <c r="I32" s="44"/>
    </row>
    <row r="33" spans="1:9" ht="15" customHeight="1" x14ac:dyDescent="0.25">
      <c r="A33" s="44"/>
      <c r="B33" s="44"/>
      <c r="C33" s="44"/>
      <c r="D33" s="44"/>
      <c r="E33" s="44"/>
      <c r="F33" s="44"/>
      <c r="G33" s="44"/>
      <c r="H33" s="44"/>
      <c r="I33" s="44"/>
    </row>
  </sheetData>
  <pageMargins left="0.7" right="0.7" top="0.75" bottom="0.75" header="0.3" footer="0.3"/>
  <pageSetup paperSize="9" orientation="portrait" r:id="rId1"/>
  <ignoredErrors>
    <ignoredError sqref="F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F933-5DF6-4B90-849A-59372A3CC1AB}">
  <dimension ref="A1:I32"/>
  <sheetViews>
    <sheetView zoomScaleNormal="100" workbookViewId="0">
      <selection activeCell="F29" sqref="F29"/>
    </sheetView>
  </sheetViews>
  <sheetFormatPr defaultColWidth="8.7109375" defaultRowHeight="15" x14ac:dyDescent="0.25"/>
  <cols>
    <col min="1" max="1" width="35.5703125" style="2" customWidth="1"/>
    <col min="2" max="2" width="14.28515625" style="2" customWidth="1"/>
    <col min="3" max="3" width="17" style="2" customWidth="1"/>
    <col min="4" max="4" width="14" style="2" customWidth="1"/>
    <col min="5" max="6" width="14.28515625" style="2" customWidth="1"/>
    <col min="7" max="8" width="14.42578125" style="2" customWidth="1"/>
    <col min="9" max="9" width="14.5703125" style="2" customWidth="1"/>
    <col min="10" max="14" width="9.7109375" style="2" customWidth="1"/>
    <col min="15" max="21" width="8.7109375" style="2"/>
    <col min="22" max="22" width="12.28515625" style="2" customWidth="1"/>
    <col min="23" max="16384" width="8.7109375" style="2"/>
  </cols>
  <sheetData>
    <row r="1" spans="1:9" x14ac:dyDescent="0.25">
      <c r="A1" s="13" t="s">
        <v>39</v>
      </c>
      <c r="B1" s="14"/>
      <c r="C1" s="14"/>
      <c r="D1" s="14"/>
      <c r="E1" s="14"/>
      <c r="F1" s="14"/>
      <c r="G1" s="14"/>
      <c r="H1" s="14"/>
    </row>
    <row r="2" spans="1:9" x14ac:dyDescent="0.25">
      <c r="A2" s="14"/>
      <c r="B2" s="14"/>
      <c r="C2" s="14"/>
      <c r="D2" s="14"/>
      <c r="E2" s="14"/>
      <c r="F2" s="14"/>
      <c r="G2" s="14"/>
      <c r="H2" s="14"/>
    </row>
    <row r="3" spans="1:9" x14ac:dyDescent="0.25">
      <c r="A3" s="15" t="s">
        <v>22</v>
      </c>
      <c r="B3" s="15">
        <v>2018</v>
      </c>
      <c r="C3" s="15">
        <v>2019</v>
      </c>
      <c r="D3" s="15">
        <v>2020</v>
      </c>
      <c r="E3" s="15">
        <v>2021</v>
      </c>
      <c r="F3" s="15">
        <v>2022</v>
      </c>
      <c r="G3" s="15">
        <v>2023</v>
      </c>
      <c r="H3" s="15">
        <v>2024</v>
      </c>
      <c r="I3" s="15">
        <v>2025</v>
      </c>
    </row>
    <row r="4" spans="1:9" x14ac:dyDescent="0.25">
      <c r="A4" s="16" t="s">
        <v>17</v>
      </c>
      <c r="B4" s="88">
        <v>9880422.3399999999</v>
      </c>
      <c r="C4" s="88">
        <v>9539905.8399999999</v>
      </c>
      <c r="D4" s="88">
        <v>10935143.24</v>
      </c>
      <c r="E4" s="88">
        <v>10101095</v>
      </c>
      <c r="F4" s="88">
        <v>10390881</v>
      </c>
      <c r="G4" s="89">
        <v>11793825</v>
      </c>
      <c r="H4" s="89">
        <v>11919913</v>
      </c>
      <c r="I4" s="89">
        <v>11939042</v>
      </c>
    </row>
    <row r="5" spans="1:9" x14ac:dyDescent="0.25">
      <c r="A5" s="16" t="s">
        <v>18</v>
      </c>
      <c r="B5" s="88">
        <v>12647574.379999999</v>
      </c>
      <c r="C5" s="88">
        <v>12310402</v>
      </c>
      <c r="D5" s="88">
        <v>11355002</v>
      </c>
      <c r="E5" s="88">
        <v>12144114</v>
      </c>
      <c r="F5" s="88">
        <v>12853265</v>
      </c>
      <c r="G5" s="89">
        <v>14571499</v>
      </c>
      <c r="H5" s="89">
        <v>14693244</v>
      </c>
      <c r="I5" s="89">
        <v>14832488</v>
      </c>
    </row>
    <row r="6" spans="1:9" x14ac:dyDescent="0.25">
      <c r="A6" s="16" t="s">
        <v>16</v>
      </c>
      <c r="B6" s="88">
        <v>4968238.9800000004</v>
      </c>
      <c r="C6" s="88">
        <v>4760205</v>
      </c>
      <c r="D6" s="88">
        <v>5703995</v>
      </c>
      <c r="E6" s="88">
        <v>6051380</v>
      </c>
      <c r="F6" s="88">
        <v>6614845</v>
      </c>
      <c r="G6" s="89">
        <v>7864233</v>
      </c>
      <c r="H6" s="89">
        <v>8781165</v>
      </c>
      <c r="I6" s="89">
        <v>9195500</v>
      </c>
    </row>
    <row r="7" spans="1:9" x14ac:dyDescent="0.25">
      <c r="A7" s="16" t="s">
        <v>12</v>
      </c>
      <c r="B7" s="88">
        <v>5754530.4582000002</v>
      </c>
      <c r="C7" s="88">
        <v>5538204</v>
      </c>
      <c r="D7" s="88">
        <v>6290235</v>
      </c>
      <c r="E7" s="88">
        <v>6742724</v>
      </c>
      <c r="F7" s="88">
        <v>7144024.5</v>
      </c>
      <c r="G7" s="89">
        <v>7591380.7300000004</v>
      </c>
      <c r="H7" s="89">
        <v>8030175.5800000001</v>
      </c>
      <c r="I7" s="89">
        <v>8588920</v>
      </c>
    </row>
    <row r="8" spans="1:9" x14ac:dyDescent="0.25">
      <c r="A8" s="16" t="s">
        <v>14</v>
      </c>
      <c r="B8" s="88">
        <v>1039566.3399999999</v>
      </c>
      <c r="C8" s="88">
        <v>995886</v>
      </c>
      <c r="D8" s="88">
        <v>1516440</v>
      </c>
      <c r="E8" s="88">
        <v>2104980</v>
      </c>
      <c r="F8" s="88">
        <v>2705740</v>
      </c>
      <c r="G8" s="88">
        <v>3232150</v>
      </c>
      <c r="H8" s="88">
        <v>3786350</v>
      </c>
      <c r="I8" s="89">
        <v>3998750</v>
      </c>
    </row>
    <row r="9" spans="1:9" x14ac:dyDescent="0.25">
      <c r="A9" s="16" t="s">
        <v>15</v>
      </c>
      <c r="B9" s="88">
        <v>2977067.1199999996</v>
      </c>
      <c r="C9" s="88">
        <v>2764146.5</v>
      </c>
      <c r="D9" s="88">
        <v>2850546</v>
      </c>
      <c r="E9" s="88">
        <v>3441950</v>
      </c>
      <c r="F9" s="88">
        <v>4135517</v>
      </c>
      <c r="G9" s="88">
        <v>4701482.33</v>
      </c>
      <c r="H9" s="88">
        <v>5130389.83</v>
      </c>
      <c r="I9" s="89">
        <v>5728916.6699999999</v>
      </c>
    </row>
    <row r="10" spans="1:9" x14ac:dyDescent="0.25">
      <c r="A10" s="16" t="s">
        <v>13</v>
      </c>
      <c r="B10" s="88">
        <v>4057167.5999999996</v>
      </c>
      <c r="C10" s="88">
        <v>3966004</v>
      </c>
      <c r="D10" s="88">
        <v>3967333</v>
      </c>
      <c r="E10" s="88">
        <v>4455890</v>
      </c>
      <c r="F10" s="88">
        <v>5142035</v>
      </c>
      <c r="G10" s="88">
        <v>5849000</v>
      </c>
      <c r="H10" s="88">
        <v>6312899</v>
      </c>
      <c r="I10" s="89">
        <v>6490899</v>
      </c>
    </row>
    <row r="11" spans="1:9" x14ac:dyDescent="0.25">
      <c r="A11" s="18" t="s">
        <v>5</v>
      </c>
      <c r="B11" s="90">
        <v>41324567.218199998</v>
      </c>
      <c r="C11" s="90">
        <v>39874753.340000004</v>
      </c>
      <c r="D11" s="90">
        <v>42618694.240000002</v>
      </c>
      <c r="E11" s="90">
        <v>45042133</v>
      </c>
      <c r="F11" s="90">
        <v>48986307.5</v>
      </c>
      <c r="G11" s="90">
        <v>55603570.060000002</v>
      </c>
      <c r="H11" s="90">
        <f>SUM(H4:H10)</f>
        <v>58654136.409999996</v>
      </c>
      <c r="I11" s="90">
        <v>60774515.670000002</v>
      </c>
    </row>
    <row r="12" spans="1:9" x14ac:dyDescent="0.25">
      <c r="A12" s="13"/>
      <c r="B12" s="19"/>
      <c r="C12" s="19"/>
      <c r="D12" s="19"/>
      <c r="E12" s="19"/>
      <c r="F12" s="19"/>
      <c r="G12" s="19"/>
      <c r="H12" s="19"/>
    </row>
    <row r="13" spans="1:9" x14ac:dyDescent="0.25">
      <c r="A13" s="13" t="s">
        <v>40</v>
      </c>
      <c r="B13" s="19"/>
      <c r="C13" s="19"/>
      <c r="D13" s="19"/>
      <c r="E13" s="19"/>
      <c r="F13" s="19"/>
      <c r="G13" s="19"/>
      <c r="H13" s="19"/>
    </row>
    <row r="14" spans="1:9" x14ac:dyDescent="0.25">
      <c r="A14" s="15" t="s">
        <v>22</v>
      </c>
      <c r="B14" s="15">
        <v>2018</v>
      </c>
      <c r="C14" s="15">
        <v>2019</v>
      </c>
      <c r="D14" s="15">
        <v>2020</v>
      </c>
      <c r="E14" s="15">
        <v>2021</v>
      </c>
      <c r="F14" s="15">
        <v>2022</v>
      </c>
      <c r="G14" s="15">
        <v>2023</v>
      </c>
      <c r="H14" s="15">
        <v>2024</v>
      </c>
      <c r="I14" s="15">
        <v>2025</v>
      </c>
    </row>
    <row r="15" spans="1:9" x14ac:dyDescent="0.25">
      <c r="A15" s="16" t="s">
        <v>23</v>
      </c>
      <c r="B15" s="91">
        <f t="shared" ref="B15:B21" si="0">B4/$B$11</f>
        <v>0.23909318367037863</v>
      </c>
      <c r="C15" s="91">
        <f t="shared" ref="C15:C21" si="1">C4/$C$11</f>
        <v>0.23924676746351503</v>
      </c>
      <c r="D15" s="91">
        <f t="shared" ref="D15:D21" si="2">D4/$D$11</f>
        <v>0.25658090739290562</v>
      </c>
      <c r="E15" s="91">
        <f t="shared" ref="E15:E21" si="3">E4/$E$11</f>
        <v>0.2242588067487834</v>
      </c>
      <c r="F15" s="91">
        <f t="shared" ref="F15:F21" si="4">F4/$F$11</f>
        <v>0.21211806993209276</v>
      </c>
      <c r="G15" s="92">
        <f>G4/$G$11</f>
        <v>0.21210553544086588</v>
      </c>
      <c r="H15" s="92">
        <f>H4/$H$11</f>
        <v>0.20322374055050896</v>
      </c>
      <c r="I15" s="91">
        <f>I4/$I$11</f>
        <v>0.19644816364852488</v>
      </c>
    </row>
    <row r="16" spans="1:9" x14ac:dyDescent="0.25">
      <c r="A16" s="16" t="s">
        <v>24</v>
      </c>
      <c r="B16" s="91">
        <f t="shared" si="0"/>
        <v>0.30605461185398225</v>
      </c>
      <c r="C16" s="91">
        <f t="shared" si="1"/>
        <v>0.30872672477828045</v>
      </c>
      <c r="D16" s="91">
        <f t="shared" si="2"/>
        <v>0.26643242366967457</v>
      </c>
      <c r="E16" s="91">
        <f t="shared" si="3"/>
        <v>0.26961676082258362</v>
      </c>
      <c r="F16" s="91">
        <f t="shared" si="4"/>
        <v>0.26238485111375254</v>
      </c>
      <c r="G16" s="92">
        <f>G5/G11</f>
        <v>0.26206049331502224</v>
      </c>
      <c r="H16" s="92">
        <f>H5/H11</f>
        <v>0.25050652689338609</v>
      </c>
      <c r="I16" s="91">
        <f t="shared" ref="I16:I22" si="5">I5/$I$11</f>
        <v>0.24405769155839988</v>
      </c>
    </row>
    <row r="17" spans="1:9" x14ac:dyDescent="0.25">
      <c r="A17" s="16" t="s">
        <v>25</v>
      </c>
      <c r="B17" s="91">
        <f t="shared" si="0"/>
        <v>0.1202248278552306</v>
      </c>
      <c r="C17" s="91">
        <f t="shared" si="1"/>
        <v>0.11937892027597428</v>
      </c>
      <c r="D17" s="91">
        <f t="shared" si="2"/>
        <v>0.1338378639166867</v>
      </c>
      <c r="E17" s="91">
        <f t="shared" si="3"/>
        <v>0.13434932133431604</v>
      </c>
      <c r="F17" s="91">
        <f t="shared" si="4"/>
        <v>0.13503457062976221</v>
      </c>
      <c r="G17" s="92">
        <f>G6/G11</f>
        <v>0.14143395813459392</v>
      </c>
      <c r="H17" s="92">
        <f>H6/H11</f>
        <v>0.14971092470987077</v>
      </c>
      <c r="I17" s="91">
        <f t="shared" si="5"/>
        <v>0.15130519591354236</v>
      </c>
    </row>
    <row r="18" spans="1:9" x14ac:dyDescent="0.25">
      <c r="A18" s="16" t="s">
        <v>26</v>
      </c>
      <c r="B18" s="91">
        <f t="shared" si="0"/>
        <v>0.13925204413672876</v>
      </c>
      <c r="C18" s="91">
        <f t="shared" si="1"/>
        <v>0.13888998767659835</v>
      </c>
      <c r="D18" s="91">
        <f t="shared" si="2"/>
        <v>0.14759332992647781</v>
      </c>
      <c r="E18" s="91">
        <f t="shared" si="3"/>
        <v>0.14969815039620793</v>
      </c>
      <c r="F18" s="91">
        <f t="shared" si="4"/>
        <v>0.14583717092781487</v>
      </c>
      <c r="G18" s="92">
        <f>G7/G11</f>
        <v>0.13652685829000527</v>
      </c>
      <c r="H18" s="92">
        <f>H7/H11</f>
        <v>0.13690723402469068</v>
      </c>
      <c r="I18" s="91">
        <f t="shared" si="5"/>
        <v>0.14132436771091753</v>
      </c>
    </row>
    <row r="19" spans="1:9" x14ac:dyDescent="0.25">
      <c r="A19" s="16" t="s">
        <v>27</v>
      </c>
      <c r="B19" s="91">
        <f t="shared" si="0"/>
        <v>2.5156133747534039E-2</v>
      </c>
      <c r="C19" s="91">
        <f t="shared" si="1"/>
        <v>2.4975351985462586E-2</v>
      </c>
      <c r="D19" s="91">
        <f t="shared" si="2"/>
        <v>3.5581568770277745E-2</v>
      </c>
      <c r="E19" s="91">
        <f t="shared" si="3"/>
        <v>4.6733577204258955E-2</v>
      </c>
      <c r="F19" s="91">
        <f t="shared" si="4"/>
        <v>5.5234618367591803E-2</v>
      </c>
      <c r="G19" s="92">
        <f>G8/G11</f>
        <v>5.8128461832797643E-2</v>
      </c>
      <c r="H19" s="92">
        <f>H8/H11</f>
        <v>6.4553844481366571E-2</v>
      </c>
      <c r="I19" s="91">
        <f t="shared" si="5"/>
        <v>6.5796493084582408E-2</v>
      </c>
    </row>
    <row r="20" spans="1:9" x14ac:dyDescent="0.25">
      <c r="A20" s="16" t="s">
        <v>28</v>
      </c>
      <c r="B20" s="91">
        <f t="shared" si="0"/>
        <v>7.2041096142172106E-2</v>
      </c>
      <c r="C20" s="91">
        <f t="shared" si="1"/>
        <v>6.9320717207476013E-2</v>
      </c>
      <c r="D20" s="91">
        <f t="shared" si="2"/>
        <v>6.6884874134050892E-2</v>
      </c>
      <c r="E20" s="91">
        <f t="shared" si="3"/>
        <v>7.6416230110594452E-2</v>
      </c>
      <c r="F20" s="91">
        <f t="shared" si="4"/>
        <v>8.4421896873937682E-2</v>
      </c>
      <c r="G20" s="92">
        <f>G9/G11</f>
        <v>8.4553605549549854E-2</v>
      </c>
      <c r="H20" s="92">
        <f>H9/H11</f>
        <v>8.7468508514692164E-2</v>
      </c>
      <c r="I20" s="91">
        <f t="shared" si="5"/>
        <v>9.4265114363189462E-2</v>
      </c>
    </row>
    <row r="21" spans="1:9" x14ac:dyDescent="0.25">
      <c r="A21" s="16" t="s">
        <v>29</v>
      </c>
      <c r="B21" s="91">
        <f t="shared" si="0"/>
        <v>9.8178102593973651E-2</v>
      </c>
      <c r="C21" s="91">
        <f t="shared" si="1"/>
        <v>9.946153061269318E-2</v>
      </c>
      <c r="D21" s="91">
        <f t="shared" si="2"/>
        <v>9.3089032189926604E-2</v>
      </c>
      <c r="E21" s="91">
        <f t="shared" si="3"/>
        <v>9.8927153383255625E-2</v>
      </c>
      <c r="F21" s="91">
        <f t="shared" si="4"/>
        <v>0.10496882215504812</v>
      </c>
      <c r="G21" s="92">
        <f>G10/G11</f>
        <v>0.10519108743716518</v>
      </c>
      <c r="H21" s="92">
        <f>H10/H11</f>
        <v>0.10762922082548483</v>
      </c>
      <c r="I21" s="91">
        <f t="shared" si="5"/>
        <v>0.10680297372084348</v>
      </c>
    </row>
    <row r="22" spans="1:9" x14ac:dyDescent="0.25">
      <c r="A22" s="18" t="s">
        <v>5</v>
      </c>
      <c r="B22" s="93">
        <f>SUM(B15:B21)</f>
        <v>1</v>
      </c>
      <c r="C22" s="93">
        <f t="shared" ref="C22:H22" si="6">SUM(C15:C21)</f>
        <v>0.99999999999999989</v>
      </c>
      <c r="D22" s="93">
        <f t="shared" si="6"/>
        <v>0.99999999999999989</v>
      </c>
      <c r="E22" s="93">
        <f t="shared" si="6"/>
        <v>1</v>
      </c>
      <c r="F22" s="93">
        <f t="shared" si="6"/>
        <v>1</v>
      </c>
      <c r="G22" s="93">
        <f t="shared" si="6"/>
        <v>0.99999999999999989</v>
      </c>
      <c r="H22" s="93">
        <f t="shared" si="6"/>
        <v>1</v>
      </c>
      <c r="I22" s="93">
        <f t="shared" si="5"/>
        <v>1</v>
      </c>
    </row>
    <row r="26" spans="1:9" x14ac:dyDescent="0.25">
      <c r="G26"/>
    </row>
    <row r="27" spans="1:9" x14ac:dyDescent="0.25">
      <c r="D27" s="3"/>
      <c r="G27"/>
    </row>
    <row r="28" spans="1:9" x14ac:dyDescent="0.25">
      <c r="G28"/>
    </row>
    <row r="29" spans="1:9" x14ac:dyDescent="0.25">
      <c r="G29"/>
    </row>
    <row r="30" spans="1:9" x14ac:dyDescent="0.25">
      <c r="G30"/>
    </row>
    <row r="31" spans="1:9" x14ac:dyDescent="0.25">
      <c r="G31"/>
    </row>
    <row r="32" spans="1:9" x14ac:dyDescent="0.25">
      <c r="G32"/>
    </row>
  </sheetData>
  <pageMargins left="0.7" right="0.7" top="0.75" bottom="0.75" header="0.3" footer="0.3"/>
  <pageSetup paperSize="9" orientation="portrait" r:id="rId1"/>
  <ignoredErrors>
    <ignoredError sqref="H1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7534-809B-485A-A03F-554769D11C7A}">
  <dimension ref="A1:N34"/>
  <sheetViews>
    <sheetView zoomScaleNormal="100" workbookViewId="0">
      <selection activeCell="M14" sqref="M14"/>
    </sheetView>
  </sheetViews>
  <sheetFormatPr defaultColWidth="8.7109375" defaultRowHeight="15" x14ac:dyDescent="0.25"/>
  <cols>
    <col min="1" max="1" width="26.5703125" style="2" customWidth="1"/>
    <col min="2" max="2" width="17.85546875" style="2" customWidth="1"/>
    <col min="3" max="3" width="20.7109375" style="2" customWidth="1"/>
    <col min="4" max="4" width="17" style="2" customWidth="1"/>
    <col min="5" max="5" width="19" style="2" bestFit="1" customWidth="1"/>
    <col min="6" max="6" width="16.85546875" style="2" customWidth="1"/>
    <col min="7" max="7" width="19" style="2" bestFit="1" customWidth="1"/>
    <col min="8" max="8" width="15.28515625" style="2" customWidth="1"/>
    <col min="9" max="9" width="19" style="2" bestFit="1" customWidth="1"/>
    <col min="10" max="10" width="14.85546875" style="2" customWidth="1"/>
    <col min="11" max="11" width="19" style="2" bestFit="1" customWidth="1"/>
    <col min="12" max="12" width="14.7109375" style="2" customWidth="1"/>
    <col min="13" max="13" width="19" style="2" bestFit="1" customWidth="1"/>
    <col min="14" max="14" width="15.85546875" style="2" customWidth="1"/>
    <col min="15" max="15" width="19" style="2" bestFit="1" customWidth="1"/>
    <col min="16" max="22" width="8.7109375" style="2"/>
    <col min="23" max="27" width="9.7109375" style="2" customWidth="1"/>
    <col min="28" max="34" width="8.7109375" style="2"/>
    <col min="35" max="35" width="12.28515625" style="2" customWidth="1"/>
    <col min="36" max="16384" width="8.7109375" style="2"/>
  </cols>
  <sheetData>
    <row r="1" spans="1:14" x14ac:dyDescent="0.25">
      <c r="A1" s="48" t="s">
        <v>42</v>
      </c>
      <c r="B1" s="14"/>
      <c r="C1" s="14"/>
      <c r="D1" s="14"/>
      <c r="E1" s="14"/>
      <c r="F1" s="14"/>
      <c r="G1" s="14"/>
      <c r="H1" s="14"/>
      <c r="I1" s="14"/>
      <c r="L1" s="46"/>
      <c r="N1" s="47"/>
    </row>
    <row r="2" spans="1:14" ht="15.75" x14ac:dyDescent="0.25">
      <c r="A2" s="20"/>
      <c r="B2" s="14"/>
      <c r="C2" s="14"/>
      <c r="D2" s="14"/>
      <c r="E2" s="14"/>
      <c r="F2" s="14"/>
      <c r="G2" s="14"/>
      <c r="H2" s="14"/>
      <c r="I2" s="14"/>
      <c r="L2" s="46"/>
      <c r="N2" s="47"/>
    </row>
    <row r="3" spans="1:14" ht="15.75" x14ac:dyDescent="0.25">
      <c r="A3" s="96" t="s">
        <v>32</v>
      </c>
      <c r="B3" s="50"/>
      <c r="C3" s="50" t="s">
        <v>4</v>
      </c>
      <c r="D3" s="50" t="s">
        <v>3</v>
      </c>
      <c r="E3" s="50" t="s">
        <v>2</v>
      </c>
      <c r="F3" s="51" t="s">
        <v>5</v>
      </c>
    </row>
    <row r="4" spans="1:14" ht="30" x14ac:dyDescent="0.25">
      <c r="A4" s="72" t="s">
        <v>6</v>
      </c>
      <c r="B4" s="94" t="s">
        <v>34</v>
      </c>
      <c r="C4" s="17">
        <v>505600</v>
      </c>
      <c r="D4" s="17">
        <v>1184407.28</v>
      </c>
      <c r="E4" s="17">
        <v>2302436.25</v>
      </c>
      <c r="F4" s="22">
        <v>3992443.5300000003</v>
      </c>
    </row>
    <row r="5" spans="1:14" x14ac:dyDescent="0.25">
      <c r="A5" s="74"/>
      <c r="B5" s="95" t="s">
        <v>33</v>
      </c>
      <c r="C5" s="52">
        <v>0.12663923639766547</v>
      </c>
      <c r="D5" s="52">
        <v>0.29666224984777678</v>
      </c>
      <c r="E5" s="52">
        <v>0.57669851375455772</v>
      </c>
      <c r="F5" s="49">
        <v>1</v>
      </c>
    </row>
    <row r="6" spans="1:14" ht="30" x14ac:dyDescent="0.25">
      <c r="A6" s="72" t="s">
        <v>7</v>
      </c>
      <c r="B6" s="94" t="s">
        <v>34</v>
      </c>
      <c r="C6" s="17">
        <v>296350</v>
      </c>
      <c r="D6" s="17">
        <v>1542958.5</v>
      </c>
      <c r="E6" s="17">
        <v>6603750</v>
      </c>
      <c r="F6" s="22">
        <v>8443058.5</v>
      </c>
      <c r="H6" s="2" t="s">
        <v>32</v>
      </c>
      <c r="I6" s="2" t="s">
        <v>2</v>
      </c>
      <c r="J6" s="2" t="s">
        <v>3</v>
      </c>
      <c r="K6" s="2" t="s">
        <v>4</v>
      </c>
    </row>
    <row r="7" spans="1:14" x14ac:dyDescent="0.25">
      <c r="A7" s="74"/>
      <c r="B7" s="95" t="s">
        <v>33</v>
      </c>
      <c r="C7" s="52">
        <v>3.5099839708560586E-2</v>
      </c>
      <c r="D7" s="52">
        <v>0.18274876337763146</v>
      </c>
      <c r="E7" s="52">
        <v>0.78215139691380797</v>
      </c>
      <c r="F7" s="49">
        <v>1</v>
      </c>
      <c r="H7" s="2" t="s">
        <v>6</v>
      </c>
      <c r="I7" s="61">
        <v>2.2999999999999998</v>
      </c>
      <c r="J7" s="61">
        <v>1.2</v>
      </c>
      <c r="K7" s="61">
        <v>0.5</v>
      </c>
    </row>
    <row r="8" spans="1:14" ht="30" x14ac:dyDescent="0.25">
      <c r="A8" s="72" t="s">
        <v>8</v>
      </c>
      <c r="B8" s="94" t="s">
        <v>34</v>
      </c>
      <c r="C8" s="17">
        <v>846910</v>
      </c>
      <c r="D8" s="17">
        <v>2007923.33</v>
      </c>
      <c r="E8" s="17">
        <v>15692466</v>
      </c>
      <c r="F8" s="22">
        <v>18547299.329999998</v>
      </c>
      <c r="H8" s="2" t="s">
        <v>7</v>
      </c>
      <c r="I8" s="61">
        <v>6.6</v>
      </c>
      <c r="J8" s="61">
        <v>1.5</v>
      </c>
      <c r="K8" s="61">
        <v>0.3</v>
      </c>
    </row>
    <row r="9" spans="1:14" x14ac:dyDescent="0.25">
      <c r="A9" s="74"/>
      <c r="B9" s="95" t="s">
        <v>33</v>
      </c>
      <c r="C9" s="52">
        <v>4.5662173502000629E-2</v>
      </c>
      <c r="D9" s="52">
        <v>0.10825960665616757</v>
      </c>
      <c r="E9" s="52">
        <v>0.84607821984183185</v>
      </c>
      <c r="F9" s="49">
        <v>1</v>
      </c>
      <c r="H9" s="2" t="s">
        <v>8</v>
      </c>
      <c r="I9" s="61">
        <v>15.7</v>
      </c>
      <c r="J9" s="61">
        <v>2</v>
      </c>
      <c r="K9" s="61">
        <v>0.8</v>
      </c>
    </row>
    <row r="10" spans="1:14" ht="30" x14ac:dyDescent="0.25">
      <c r="A10" s="72" t="s">
        <v>9</v>
      </c>
      <c r="B10" s="94" t="s">
        <v>34</v>
      </c>
      <c r="C10" s="17">
        <v>345110</v>
      </c>
      <c r="D10" s="17">
        <v>1737979.5</v>
      </c>
      <c r="E10" s="17">
        <v>13827428</v>
      </c>
      <c r="F10" s="22">
        <v>15910517.5</v>
      </c>
      <c r="H10" s="2" t="s">
        <v>9</v>
      </c>
      <c r="I10" s="61">
        <v>13.8</v>
      </c>
      <c r="J10" s="61">
        <v>1.7</v>
      </c>
      <c r="K10" s="61">
        <v>0.3</v>
      </c>
    </row>
    <row r="11" spans="1:14" x14ac:dyDescent="0.25">
      <c r="A11" s="74"/>
      <c r="B11" s="95" t="s">
        <v>33</v>
      </c>
      <c r="C11" s="52">
        <v>2.169068353684913E-2</v>
      </c>
      <c r="D11" s="52">
        <v>0.10923463048892031</v>
      </c>
      <c r="E11" s="52">
        <v>0.86907468597423054</v>
      </c>
      <c r="F11" s="49">
        <v>1</v>
      </c>
      <c r="H11" s="2" t="s">
        <v>10</v>
      </c>
      <c r="I11" s="61">
        <v>8.1999999999999993</v>
      </c>
      <c r="J11" s="61">
        <v>1.8</v>
      </c>
      <c r="K11" s="61">
        <v>0.4</v>
      </c>
    </row>
    <row r="12" spans="1:14" ht="30" x14ac:dyDescent="0.25">
      <c r="A12" s="72" t="s">
        <v>10</v>
      </c>
      <c r="B12" s="94" t="s">
        <v>34</v>
      </c>
      <c r="C12" s="17">
        <v>393285</v>
      </c>
      <c r="D12" s="17">
        <v>1780783.5</v>
      </c>
      <c r="E12" s="17">
        <v>8210272</v>
      </c>
      <c r="F12" s="22">
        <v>10384340.5</v>
      </c>
      <c r="H12" s="2" t="s">
        <v>11</v>
      </c>
      <c r="I12" s="61">
        <v>8.1</v>
      </c>
      <c r="J12" s="61">
        <v>1.6</v>
      </c>
      <c r="K12" s="61">
        <v>0.5</v>
      </c>
    </row>
    <row r="13" spans="1:14" x14ac:dyDescent="0.25">
      <c r="A13" s="74"/>
      <c r="B13" s="95" t="s">
        <v>33</v>
      </c>
      <c r="C13" s="52">
        <v>3.7872891398351198E-2</v>
      </c>
      <c r="D13" s="52">
        <v>0.17148739489041215</v>
      </c>
      <c r="E13" s="52">
        <v>0.79063971371123665</v>
      </c>
      <c r="F13" s="49">
        <v>1</v>
      </c>
      <c r="H13" s="2" t="s">
        <v>30</v>
      </c>
      <c r="I13" s="61">
        <v>9.6</v>
      </c>
      <c r="J13" s="62">
        <v>2</v>
      </c>
      <c r="K13" s="62">
        <v>0.8</v>
      </c>
    </row>
    <row r="14" spans="1:14" ht="30" x14ac:dyDescent="0.25">
      <c r="A14" s="72" t="s">
        <v>11</v>
      </c>
      <c r="B14" s="94" t="s">
        <v>34</v>
      </c>
      <c r="C14" s="21">
        <v>510000</v>
      </c>
      <c r="D14" s="21">
        <v>1631502</v>
      </c>
      <c r="E14" s="21">
        <v>8090550</v>
      </c>
      <c r="F14" s="23">
        <v>10232052</v>
      </c>
      <c r="H14" s="69" t="s">
        <v>41</v>
      </c>
      <c r="I14" s="2">
        <v>12.9</v>
      </c>
      <c r="J14" s="2">
        <v>2.2000000000000002</v>
      </c>
      <c r="K14" s="2">
        <v>1.2</v>
      </c>
    </row>
    <row r="15" spans="1:14" x14ac:dyDescent="0.25">
      <c r="A15" s="74"/>
      <c r="B15" s="95" t="s">
        <v>33</v>
      </c>
      <c r="C15" s="53">
        <v>4.9843374525461753E-2</v>
      </c>
      <c r="D15" s="53">
        <v>0.15945012789223512</v>
      </c>
      <c r="E15" s="53">
        <v>0.79070649758230316</v>
      </c>
      <c r="F15" s="49">
        <v>1</v>
      </c>
    </row>
    <row r="16" spans="1:14" ht="30" x14ac:dyDescent="0.25">
      <c r="A16" s="72" t="s">
        <v>30</v>
      </c>
      <c r="B16" s="94" t="s">
        <v>34</v>
      </c>
      <c r="C16" s="17">
        <v>822000</v>
      </c>
      <c r="D16" s="17">
        <v>1961674</v>
      </c>
      <c r="E16" s="17">
        <v>9571055</v>
      </c>
      <c r="F16" s="22">
        <v>12354729</v>
      </c>
      <c r="I16" s="50" t="s">
        <v>4</v>
      </c>
      <c r="J16" s="50" t="s">
        <v>3</v>
      </c>
      <c r="K16" s="50" t="s">
        <v>2</v>
      </c>
      <c r="L16" s="51" t="s">
        <v>5</v>
      </c>
    </row>
    <row r="17" spans="1:12" x14ac:dyDescent="0.25">
      <c r="A17" s="73"/>
      <c r="B17" s="95" t="s">
        <v>33</v>
      </c>
      <c r="C17" s="52">
        <f>C16/F16</f>
        <v>6.6533227883832979E-2</v>
      </c>
      <c r="D17" s="52">
        <f>D16/F16</f>
        <v>0.15877920106543819</v>
      </c>
      <c r="E17" s="52">
        <f>E16/F16</f>
        <v>0.77468757105072883</v>
      </c>
      <c r="F17" s="49">
        <f>SUM(C17:E17)</f>
        <v>1</v>
      </c>
      <c r="H17" s="66" t="s">
        <v>6</v>
      </c>
      <c r="I17" s="67">
        <v>0.12663923639766547</v>
      </c>
      <c r="J17" s="67">
        <v>0.29666224984777678</v>
      </c>
      <c r="K17" s="67">
        <v>0.57669851375455772</v>
      </c>
      <c r="L17" s="71">
        <f>SUM(I17:K17)</f>
        <v>1</v>
      </c>
    </row>
    <row r="18" spans="1:12" ht="30" x14ac:dyDescent="0.25">
      <c r="A18" s="72" t="s">
        <v>41</v>
      </c>
      <c r="B18" s="94" t="s">
        <v>34</v>
      </c>
      <c r="C18" s="17">
        <v>1216000</v>
      </c>
      <c r="D18" s="17">
        <v>2209607</v>
      </c>
      <c r="E18" s="17">
        <v>12889642</v>
      </c>
      <c r="F18" s="22">
        <v>16315249</v>
      </c>
      <c r="H18" s="66" t="s">
        <v>7</v>
      </c>
      <c r="I18" s="67">
        <v>3.5099839708560586E-2</v>
      </c>
      <c r="J18" s="67">
        <v>0.18274876337763146</v>
      </c>
      <c r="K18" s="67">
        <v>0.78215139691380797</v>
      </c>
      <c r="L18" s="71">
        <f t="shared" ref="L18:L24" si="0">SUM(I18:K18)</f>
        <v>1</v>
      </c>
    </row>
    <row r="19" spans="1:12" x14ac:dyDescent="0.25">
      <c r="A19" s="73"/>
      <c r="B19" s="95" t="s">
        <v>33</v>
      </c>
      <c r="C19" s="52">
        <f>C18/F18</f>
        <v>7.4531501174146961E-2</v>
      </c>
      <c r="D19" s="52">
        <f>D18/F18</f>
        <v>0.13543201210107184</v>
      </c>
      <c r="E19" s="52">
        <f>E18/F18</f>
        <v>0.79003648672478122</v>
      </c>
      <c r="F19" s="49">
        <f>SUM(C19:E19)</f>
        <v>1</v>
      </c>
      <c r="H19" s="66" t="s">
        <v>8</v>
      </c>
      <c r="I19" s="67">
        <v>4.5662173502000629E-2</v>
      </c>
      <c r="J19" s="67">
        <v>0.10825960665616757</v>
      </c>
      <c r="K19" s="67">
        <v>0.84607821984183185</v>
      </c>
      <c r="L19" s="71">
        <f t="shared" si="0"/>
        <v>1</v>
      </c>
    </row>
    <row r="20" spans="1:12" ht="15.75" x14ac:dyDescent="0.25">
      <c r="A20" s="55"/>
      <c r="B20" s="56"/>
      <c r="C20" s="56"/>
      <c r="D20" s="56"/>
      <c r="E20" s="56"/>
      <c r="F20" s="56"/>
      <c r="H20" s="66" t="s">
        <v>9</v>
      </c>
      <c r="I20" s="67">
        <v>2.169068353684913E-2</v>
      </c>
      <c r="J20" s="67">
        <v>0.10923463048892031</v>
      </c>
      <c r="K20" s="67">
        <v>0.86907468597423054</v>
      </c>
      <c r="L20" s="71">
        <f t="shared" si="0"/>
        <v>1</v>
      </c>
    </row>
    <row r="21" spans="1:12" x14ac:dyDescent="0.25">
      <c r="A21" s="57"/>
      <c r="B21" s="54"/>
      <c r="C21" s="58"/>
      <c r="D21" s="58"/>
      <c r="E21" s="58"/>
      <c r="F21" s="58"/>
      <c r="H21" s="66" t="s">
        <v>10</v>
      </c>
      <c r="I21" s="67">
        <v>3.7872891398351198E-2</v>
      </c>
      <c r="J21" s="67">
        <v>0.17148739489041215</v>
      </c>
      <c r="K21" s="67">
        <v>0.79063971371123665</v>
      </c>
      <c r="L21" s="71">
        <f t="shared" si="0"/>
        <v>1</v>
      </c>
    </row>
    <row r="22" spans="1:12" x14ac:dyDescent="0.25">
      <c r="A22" s="57"/>
      <c r="B22" s="54"/>
      <c r="C22" s="59"/>
      <c r="D22" s="59"/>
      <c r="E22" s="59"/>
      <c r="F22" s="60"/>
      <c r="H22" s="66" t="s">
        <v>11</v>
      </c>
      <c r="I22" s="67">
        <v>4.9843374525461753E-2</v>
      </c>
      <c r="J22" s="67">
        <v>0.15945012789223512</v>
      </c>
      <c r="K22" s="67">
        <v>0.79070649758230316</v>
      </c>
      <c r="L22" s="71">
        <f t="shared" si="0"/>
        <v>1</v>
      </c>
    </row>
    <row r="23" spans="1:12" x14ac:dyDescent="0.25">
      <c r="A23" s="57"/>
      <c r="B23" s="54"/>
      <c r="C23" s="58"/>
      <c r="D23" s="58"/>
      <c r="E23" s="58"/>
      <c r="F23" s="58"/>
      <c r="H23" s="66" t="s">
        <v>30</v>
      </c>
      <c r="I23" s="67">
        <v>6.6533227883832979E-2</v>
      </c>
      <c r="J23" s="67">
        <v>0.15877920106543819</v>
      </c>
      <c r="K23" s="67">
        <v>0.77468757105072883</v>
      </c>
      <c r="L23" s="71">
        <f t="shared" si="0"/>
        <v>1</v>
      </c>
    </row>
    <row r="24" spans="1:12" x14ac:dyDescent="0.25">
      <c r="A24" s="57"/>
      <c r="B24" s="54"/>
      <c r="C24" s="59"/>
      <c r="D24" s="59"/>
      <c r="E24" s="59"/>
      <c r="F24" s="60"/>
      <c r="H24" s="70" t="s">
        <v>41</v>
      </c>
      <c r="I24" s="67">
        <v>7.4531501174146961E-2</v>
      </c>
      <c r="J24" s="67">
        <v>0.13543201210107184</v>
      </c>
      <c r="K24" s="67">
        <v>0.79003648672478122</v>
      </c>
      <c r="L24" s="71">
        <f t="shared" si="0"/>
        <v>1</v>
      </c>
    </row>
    <row r="25" spans="1:12" x14ac:dyDescent="0.25">
      <c r="D25" s="58"/>
      <c r="E25" s="58"/>
      <c r="F25" s="58"/>
    </row>
    <row r="26" spans="1:12" x14ac:dyDescent="0.25">
      <c r="D26" s="59"/>
      <c r="E26" s="59"/>
      <c r="F26" s="60"/>
    </row>
    <row r="27" spans="1:12" x14ac:dyDescent="0.25">
      <c r="D27" s="58"/>
      <c r="E27" s="58"/>
      <c r="F27" s="58"/>
    </row>
    <row r="28" spans="1:12" x14ac:dyDescent="0.25">
      <c r="D28" s="59"/>
      <c r="E28" s="59"/>
      <c r="F28" s="60"/>
    </row>
    <row r="29" spans="1:12" x14ac:dyDescent="0.25">
      <c r="D29" s="58"/>
      <c r="E29" s="58"/>
      <c r="F29" s="58"/>
    </row>
    <row r="30" spans="1:12" x14ac:dyDescent="0.25">
      <c r="D30" s="59"/>
      <c r="E30" s="59"/>
      <c r="F30" s="60"/>
    </row>
    <row r="31" spans="1:12" x14ac:dyDescent="0.25">
      <c r="D31" s="58"/>
      <c r="E31" s="58"/>
      <c r="F31" s="58"/>
    </row>
    <row r="32" spans="1:12" x14ac:dyDescent="0.25">
      <c r="D32" s="59"/>
      <c r="E32" s="59"/>
      <c r="F32" s="60"/>
    </row>
    <row r="33" spans="4:6" x14ac:dyDescent="0.25">
      <c r="D33" s="58"/>
      <c r="E33" s="58"/>
      <c r="F33" s="58"/>
    </row>
    <row r="34" spans="4:6" x14ac:dyDescent="0.25">
      <c r="D34" s="59"/>
      <c r="E34" s="59"/>
      <c r="F34" s="60"/>
    </row>
  </sheetData>
  <mergeCells count="8">
    <mergeCell ref="A18:A19"/>
    <mergeCell ref="A14:A15"/>
    <mergeCell ref="A16:A17"/>
    <mergeCell ref="A4:A5"/>
    <mergeCell ref="A6:A7"/>
    <mergeCell ref="A8:A9"/>
    <mergeCell ref="A10:A11"/>
    <mergeCell ref="A12:A13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C2F2-0DAA-416B-A750-700EB2F7BDF9}">
  <dimension ref="A1:K13"/>
  <sheetViews>
    <sheetView zoomScaleNormal="100" workbookViewId="0">
      <selection activeCell="H22" sqref="H22"/>
    </sheetView>
  </sheetViews>
  <sheetFormatPr defaultColWidth="8.7109375" defaultRowHeight="15" x14ac:dyDescent="0.25"/>
  <cols>
    <col min="1" max="1" width="26.5703125" style="2" customWidth="1"/>
    <col min="2" max="2" width="17.85546875" style="2" customWidth="1"/>
    <col min="3" max="3" width="20.7109375" style="2" customWidth="1"/>
    <col min="4" max="4" width="17" style="2" customWidth="1"/>
    <col min="5" max="5" width="19" style="2" bestFit="1" customWidth="1"/>
    <col min="6" max="6" width="16.85546875" style="2" customWidth="1"/>
    <col min="7" max="7" width="19" style="2" bestFit="1" customWidth="1"/>
    <col min="8" max="8" width="15.28515625" style="2" customWidth="1"/>
    <col min="9" max="9" width="19" style="2" bestFit="1" customWidth="1"/>
    <col min="10" max="10" width="14.85546875" style="2" customWidth="1"/>
    <col min="11" max="11" width="19" style="2" bestFit="1" customWidth="1"/>
    <col min="12" max="12" width="14.7109375" style="2" customWidth="1"/>
    <col min="13" max="13" width="19" style="2" bestFit="1" customWidth="1"/>
    <col min="14" max="14" width="15.85546875" style="2" customWidth="1"/>
    <col min="15" max="15" width="19" style="2" bestFit="1" customWidth="1"/>
    <col min="16" max="22" width="8.7109375" style="2"/>
    <col min="23" max="27" width="9.7109375" style="2" customWidth="1"/>
    <col min="28" max="34" width="8.7109375" style="2"/>
    <col min="35" max="35" width="12.28515625" style="2" customWidth="1"/>
    <col min="36" max="16384" width="8.7109375" style="2"/>
  </cols>
  <sheetData>
    <row r="1" spans="1:11" x14ac:dyDescent="0.25">
      <c r="A1" s="45" t="s">
        <v>47</v>
      </c>
      <c r="B1" s="63"/>
      <c r="C1" s="63"/>
      <c r="D1" s="58"/>
      <c r="E1" s="58"/>
      <c r="F1" s="58"/>
      <c r="I1" s="68"/>
      <c r="J1" s="68"/>
      <c r="K1" s="68"/>
    </row>
    <row r="2" spans="1:11" x14ac:dyDescent="0.25">
      <c r="A2" s="63"/>
      <c r="B2" s="63"/>
      <c r="C2" s="63"/>
      <c r="D2" s="59"/>
      <c r="E2" s="59"/>
      <c r="F2" s="60"/>
    </row>
    <row r="3" spans="1:11" x14ac:dyDescent="0.25">
      <c r="A3" s="64" t="s">
        <v>31</v>
      </c>
      <c r="B3" s="101" t="s">
        <v>1</v>
      </c>
      <c r="C3" s="101"/>
      <c r="D3" s="101"/>
      <c r="E3" s="101" t="s">
        <v>36</v>
      </c>
      <c r="F3" s="101"/>
      <c r="G3" s="101"/>
    </row>
    <row r="4" spans="1:11" x14ac:dyDescent="0.25">
      <c r="A4" s="64"/>
      <c r="B4" s="64" t="s">
        <v>48</v>
      </c>
      <c r="C4" s="64" t="s">
        <v>49</v>
      </c>
      <c r="D4" s="64" t="s">
        <v>5</v>
      </c>
      <c r="E4" s="64" t="s">
        <v>48</v>
      </c>
      <c r="F4" s="64" t="s">
        <v>49</v>
      </c>
      <c r="G4" s="64" t="s">
        <v>5</v>
      </c>
    </row>
    <row r="5" spans="1:11" x14ac:dyDescent="0.25">
      <c r="A5" s="12" t="s">
        <v>4</v>
      </c>
      <c r="B5" s="98">
        <v>24</v>
      </c>
      <c r="C5" s="98">
        <v>13</v>
      </c>
      <c r="D5" s="98">
        <v>37</v>
      </c>
      <c r="E5" s="100">
        <f>B5/D5</f>
        <v>0.64864864864864868</v>
      </c>
      <c r="F5" s="87">
        <f>C5/D5</f>
        <v>0.35135135135135137</v>
      </c>
      <c r="G5" s="99">
        <f>SUM(E5:F5)</f>
        <v>1</v>
      </c>
    </row>
    <row r="6" spans="1:11" x14ac:dyDescent="0.25">
      <c r="A6" s="12" t="s">
        <v>3</v>
      </c>
      <c r="B6" s="98">
        <v>36</v>
      </c>
      <c r="C6" s="98">
        <v>55</v>
      </c>
      <c r="D6" s="98">
        <v>91</v>
      </c>
      <c r="E6" s="100">
        <f>B6/D6</f>
        <v>0.39560439560439559</v>
      </c>
      <c r="F6" s="100">
        <f>C6/D6</f>
        <v>0.60439560439560436</v>
      </c>
      <c r="G6" s="99">
        <f t="shared" ref="G6:G8" si="0">SUM(E6:F6)</f>
        <v>1</v>
      </c>
    </row>
    <row r="7" spans="1:11" x14ac:dyDescent="0.25">
      <c r="A7" s="12" t="s">
        <v>2</v>
      </c>
      <c r="B7" s="98">
        <v>155</v>
      </c>
      <c r="C7" s="98">
        <v>74</v>
      </c>
      <c r="D7" s="98">
        <v>229</v>
      </c>
      <c r="E7" s="100">
        <f>B7/D7</f>
        <v>0.67685589519650657</v>
      </c>
      <c r="F7" s="87">
        <f>C7/D7</f>
        <v>0.32314410480349343</v>
      </c>
      <c r="G7" s="99">
        <f t="shared" si="0"/>
        <v>1</v>
      </c>
    </row>
    <row r="8" spans="1:11" x14ac:dyDescent="0.25">
      <c r="A8" s="65" t="s">
        <v>35</v>
      </c>
      <c r="B8" s="98">
        <f>SUM(B5:B7)</f>
        <v>215</v>
      </c>
      <c r="C8" s="98">
        <f>SUM(C5:C7)</f>
        <v>142</v>
      </c>
      <c r="D8" s="83">
        <f>SUM(D5:D7)</f>
        <v>357</v>
      </c>
      <c r="E8" s="100">
        <f>B8/D8</f>
        <v>0.60224089635854339</v>
      </c>
      <c r="F8" s="100">
        <f>C8/D8</f>
        <v>0.39775910364145656</v>
      </c>
      <c r="G8" s="99">
        <f t="shared" si="0"/>
        <v>1</v>
      </c>
    </row>
    <row r="9" spans="1:11" x14ac:dyDescent="0.25">
      <c r="A9" s="14" t="s">
        <v>43</v>
      </c>
      <c r="B9" s="54"/>
      <c r="C9" s="59"/>
      <c r="D9" s="59"/>
      <c r="E9" s="59"/>
      <c r="F9" s="60"/>
    </row>
    <row r="10" spans="1:11" x14ac:dyDescent="0.25">
      <c r="A10" s="57"/>
      <c r="B10" s="54"/>
      <c r="C10" s="58"/>
      <c r="D10" s="58"/>
      <c r="E10" s="58"/>
      <c r="F10" s="58"/>
    </row>
    <row r="11" spans="1:11" x14ac:dyDescent="0.25">
      <c r="A11" s="57"/>
      <c r="B11" s="54"/>
      <c r="C11" s="59"/>
      <c r="D11" s="59"/>
      <c r="E11" s="59"/>
      <c r="F11" s="60"/>
    </row>
    <row r="12" spans="1:11" x14ac:dyDescent="0.25">
      <c r="A12" s="57"/>
      <c r="B12" s="54"/>
      <c r="C12" s="58"/>
      <c r="D12" s="58"/>
      <c r="E12" s="58"/>
      <c r="F12" s="58"/>
    </row>
    <row r="13" spans="1:11" x14ac:dyDescent="0.25">
      <c r="A13" s="57"/>
      <c r="B13" s="54"/>
      <c r="C13" s="59"/>
      <c r="D13" s="59"/>
      <c r="E13" s="59"/>
      <c r="F13" s="6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BFF0C-E944-4BD2-B3FA-DCA98A912E93}">
  <dimension ref="A1:AC50"/>
  <sheetViews>
    <sheetView workbookViewId="0">
      <selection activeCell="N36" sqref="N36"/>
    </sheetView>
  </sheetViews>
  <sheetFormatPr defaultColWidth="9.140625" defaultRowHeight="15" customHeight="1" x14ac:dyDescent="0.35"/>
  <cols>
    <col min="1" max="1" width="16.28515625" style="1" customWidth="1"/>
    <col min="2" max="2" width="16.42578125" style="1" customWidth="1"/>
    <col min="3" max="3" width="12.42578125" style="1" customWidth="1"/>
    <col min="4" max="4" width="13.85546875" style="1" customWidth="1"/>
    <col min="5" max="6" width="12.42578125" style="1" customWidth="1"/>
    <col min="7" max="7" width="13.42578125" style="1" customWidth="1"/>
    <col min="8" max="9" width="12.42578125" style="1" customWidth="1"/>
    <col min="10" max="10" width="13.7109375" style="1" customWidth="1"/>
    <col min="11" max="12" width="12.42578125" style="1" customWidth="1"/>
    <col min="13" max="13" width="13.28515625" style="1" customWidth="1"/>
    <col min="14" max="15" width="12.5703125" style="1" customWidth="1"/>
    <col min="16" max="16" width="14.140625" style="1" customWidth="1"/>
    <col min="17" max="18" width="12.5703125" style="1" customWidth="1"/>
    <col min="19" max="19" width="13.85546875" style="1" customWidth="1"/>
    <col min="20" max="20" width="11.85546875" style="1" customWidth="1"/>
    <col min="21" max="21" width="12.140625" style="1" customWidth="1"/>
    <col min="22" max="22" width="13.85546875" style="1" customWidth="1"/>
    <col min="23" max="16384" width="9.140625" style="1"/>
  </cols>
  <sheetData>
    <row r="1" spans="1:21" ht="15" customHeight="1" x14ac:dyDescent="0.35">
      <c r="A1" s="45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5" customHeight="1" x14ac:dyDescent="0.35">
      <c r="A2" s="4"/>
      <c r="B2" s="31"/>
      <c r="C2" s="31"/>
      <c r="D2" s="31"/>
      <c r="E2" s="4"/>
      <c r="F2" s="4"/>
      <c r="G2" s="4"/>
      <c r="H2" s="4"/>
      <c r="I2" s="4"/>
      <c r="J2" s="5"/>
      <c r="K2" s="4"/>
      <c r="L2" s="4"/>
      <c r="M2" s="5"/>
      <c r="N2" s="4"/>
      <c r="O2" s="4"/>
      <c r="P2" s="5"/>
      <c r="Q2" s="4"/>
      <c r="R2" s="4"/>
      <c r="S2" s="5"/>
    </row>
    <row r="3" spans="1:21" ht="30.75" customHeight="1" x14ac:dyDescent="0.35">
      <c r="A3" s="32"/>
      <c r="B3" s="97" t="s">
        <v>0</v>
      </c>
      <c r="C3" s="97" t="s">
        <v>1</v>
      </c>
      <c r="D3" s="97" t="s">
        <v>45</v>
      </c>
      <c r="E3" s="4"/>
      <c r="F3" s="4"/>
      <c r="G3" s="4"/>
    </row>
    <row r="4" spans="1:21" ht="15" customHeight="1" x14ac:dyDescent="0.35">
      <c r="A4" s="12" t="s">
        <v>6</v>
      </c>
      <c r="B4" s="12">
        <v>316</v>
      </c>
      <c r="C4" s="12">
        <v>43</v>
      </c>
      <c r="D4" s="33">
        <v>0.13607594936708861</v>
      </c>
      <c r="E4" s="4"/>
      <c r="F4" s="4"/>
      <c r="G4" s="4"/>
    </row>
    <row r="5" spans="1:21" ht="15" customHeight="1" x14ac:dyDescent="0.35">
      <c r="A5" s="12" t="s">
        <v>7</v>
      </c>
      <c r="B5" s="12">
        <v>366</v>
      </c>
      <c r="C5" s="12">
        <v>75</v>
      </c>
      <c r="D5" s="33">
        <v>0.20491803278688525</v>
      </c>
      <c r="E5" s="4"/>
      <c r="F5" s="4"/>
      <c r="G5" s="4"/>
    </row>
    <row r="6" spans="1:21" ht="15" customHeight="1" x14ac:dyDescent="0.35">
      <c r="A6" s="12" t="s">
        <v>8</v>
      </c>
      <c r="B6" s="12">
        <v>479</v>
      </c>
      <c r="C6" s="12">
        <v>114</v>
      </c>
      <c r="D6" s="33">
        <v>0.23799582463465555</v>
      </c>
      <c r="E6" s="4"/>
      <c r="F6" s="4"/>
      <c r="G6" s="4"/>
    </row>
    <row r="7" spans="1:21" ht="15" customHeight="1" x14ac:dyDescent="0.35">
      <c r="A7" s="12" t="s">
        <v>9</v>
      </c>
      <c r="B7" s="12">
        <v>413</v>
      </c>
      <c r="C7" s="12">
        <v>92</v>
      </c>
      <c r="D7" s="33">
        <v>0.22276029055690072</v>
      </c>
      <c r="E7" s="4"/>
      <c r="F7" s="4"/>
      <c r="G7" s="4"/>
    </row>
    <row r="8" spans="1:21" ht="15" customHeight="1" x14ac:dyDescent="0.35">
      <c r="A8" s="12" t="s">
        <v>10</v>
      </c>
      <c r="B8" s="12">
        <v>335</v>
      </c>
      <c r="C8" s="12">
        <v>79</v>
      </c>
      <c r="D8" s="33">
        <v>0.23582089552238805</v>
      </c>
      <c r="E8" s="4"/>
      <c r="F8" s="4"/>
      <c r="G8" s="4"/>
    </row>
    <row r="9" spans="1:21" ht="15" customHeight="1" x14ac:dyDescent="0.35">
      <c r="A9" s="12" t="s">
        <v>11</v>
      </c>
      <c r="B9" s="12">
        <v>335</v>
      </c>
      <c r="C9" s="12">
        <v>66</v>
      </c>
      <c r="D9" s="33">
        <v>0.19701492537313434</v>
      </c>
      <c r="E9" s="4"/>
      <c r="F9" s="4"/>
      <c r="G9" s="4"/>
    </row>
    <row r="10" spans="1:21" ht="15" customHeight="1" x14ac:dyDescent="0.35">
      <c r="A10" s="12" t="s">
        <v>30</v>
      </c>
      <c r="B10" s="12">
        <v>329</v>
      </c>
      <c r="C10" s="12">
        <v>73</v>
      </c>
      <c r="D10" s="33">
        <v>0.22188449848024316</v>
      </c>
      <c r="E10" s="4"/>
      <c r="F10" s="4"/>
      <c r="G10" s="4"/>
    </row>
    <row r="11" spans="1:21" ht="15" customHeight="1" x14ac:dyDescent="0.35">
      <c r="A11" s="12" t="s">
        <v>41</v>
      </c>
      <c r="B11" s="12">
        <v>332</v>
      </c>
      <c r="C11" s="12">
        <v>93</v>
      </c>
      <c r="D11" s="33">
        <f>C11/B11</f>
        <v>0.28012048192771083</v>
      </c>
      <c r="E11" s="4"/>
      <c r="F11" s="4"/>
      <c r="G11" s="4"/>
    </row>
    <row r="12" spans="1:21" ht="15" customHeight="1" x14ac:dyDescent="0.35">
      <c r="A12" s="4"/>
      <c r="B12" s="4"/>
      <c r="C12" s="4"/>
      <c r="D12" s="4"/>
      <c r="E12" s="4"/>
      <c r="F12" s="4"/>
      <c r="G12" s="4"/>
    </row>
    <row r="13" spans="1:21" ht="15" customHeight="1" x14ac:dyDescent="0.35">
      <c r="A13" s="4"/>
      <c r="B13" s="4"/>
      <c r="C13" s="4"/>
      <c r="D13" s="4"/>
      <c r="E13" s="4"/>
      <c r="F13" s="4"/>
      <c r="G13" s="4"/>
    </row>
    <row r="14" spans="1:21" ht="15" customHeight="1" x14ac:dyDescent="0.35">
      <c r="A14" s="4"/>
      <c r="B14" s="4"/>
      <c r="C14" s="4"/>
      <c r="D14" s="4"/>
      <c r="E14" s="4"/>
      <c r="F14" s="4"/>
      <c r="G14" s="4"/>
    </row>
    <row r="15" spans="1:21" ht="15" customHeight="1" x14ac:dyDescent="0.35">
      <c r="A15" s="4"/>
      <c r="B15" s="4"/>
      <c r="C15" s="4"/>
      <c r="D15" s="4"/>
      <c r="E15" s="4"/>
      <c r="F15" s="4"/>
      <c r="G15" s="4"/>
    </row>
    <row r="16" spans="1:21" ht="15" customHeight="1" x14ac:dyDescent="0.35">
      <c r="A16" s="45" t="s">
        <v>46</v>
      </c>
      <c r="B16" s="4"/>
      <c r="C16" s="4"/>
      <c r="D16" s="4"/>
      <c r="E16" s="4"/>
      <c r="F16" s="4"/>
      <c r="G16" s="4"/>
    </row>
    <row r="18" spans="1:29" ht="30.75" customHeight="1" x14ac:dyDescent="0.35">
      <c r="A18" s="34" t="s">
        <v>32</v>
      </c>
      <c r="B18" s="34" t="s">
        <v>31</v>
      </c>
      <c r="C18" s="97" t="s">
        <v>0</v>
      </c>
      <c r="D18" s="97" t="s">
        <v>1</v>
      </c>
      <c r="E18" s="97" t="s">
        <v>45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</row>
    <row r="19" spans="1:29" ht="15" customHeight="1" x14ac:dyDescent="0.35">
      <c r="A19" s="79" t="s">
        <v>6</v>
      </c>
      <c r="B19" s="25" t="s">
        <v>4</v>
      </c>
      <c r="C19" s="25">
        <v>46</v>
      </c>
      <c r="D19" s="25">
        <v>13</v>
      </c>
      <c r="E19" s="26">
        <f t="shared" ref="E19:E42" si="0">D19/C19</f>
        <v>0.28260869565217389</v>
      </c>
      <c r="F19" s="35"/>
      <c r="I19" s="38"/>
      <c r="J19" s="38"/>
      <c r="K19" s="39"/>
      <c r="L19" s="38"/>
      <c r="M19" s="38"/>
      <c r="N19" s="39"/>
      <c r="O19" s="38"/>
      <c r="P19" s="38"/>
      <c r="Q19" s="39"/>
      <c r="R19" s="38"/>
      <c r="S19" s="38"/>
      <c r="T19" s="39"/>
      <c r="U19" s="38"/>
      <c r="V19" s="38"/>
      <c r="W19" s="39"/>
      <c r="X19" s="40"/>
      <c r="Y19" s="40"/>
      <c r="Z19" s="39"/>
      <c r="AA19" s="41"/>
      <c r="AB19" s="41"/>
      <c r="AC19" s="4"/>
    </row>
    <row r="20" spans="1:29" ht="15" customHeight="1" x14ac:dyDescent="0.35">
      <c r="A20" s="80"/>
      <c r="B20" s="25" t="s">
        <v>3</v>
      </c>
      <c r="C20" s="25">
        <v>104</v>
      </c>
      <c r="D20" s="25">
        <v>16</v>
      </c>
      <c r="E20" s="26">
        <f t="shared" si="0"/>
        <v>0.15384615384615385</v>
      </c>
      <c r="F20" s="35"/>
      <c r="I20" s="38"/>
      <c r="J20" s="38"/>
      <c r="K20" s="39"/>
      <c r="L20" s="38"/>
      <c r="M20" s="38"/>
      <c r="N20" s="39"/>
      <c r="O20" s="38"/>
      <c r="P20" s="38"/>
      <c r="Q20" s="39"/>
      <c r="R20" s="38"/>
      <c r="S20" s="38"/>
      <c r="T20" s="39"/>
      <c r="U20" s="38"/>
      <c r="V20" s="38"/>
      <c r="W20" s="39"/>
      <c r="X20" s="40"/>
      <c r="Y20" s="40"/>
      <c r="Z20" s="39"/>
      <c r="AA20" s="41"/>
      <c r="AB20" s="41"/>
      <c r="AC20" s="4"/>
    </row>
    <row r="21" spans="1:29" ht="15" customHeight="1" x14ac:dyDescent="0.35">
      <c r="A21" s="80"/>
      <c r="B21" s="25" t="s">
        <v>2</v>
      </c>
      <c r="C21" s="25">
        <v>166</v>
      </c>
      <c r="D21" s="25">
        <v>14</v>
      </c>
      <c r="E21" s="26">
        <f t="shared" si="0"/>
        <v>8.4337349397590355E-2</v>
      </c>
      <c r="F21" s="36"/>
      <c r="I21" s="38"/>
      <c r="J21" s="38"/>
      <c r="K21" s="39"/>
      <c r="L21" s="38"/>
      <c r="M21" s="38"/>
      <c r="N21" s="39"/>
      <c r="O21" s="38"/>
      <c r="P21" s="38"/>
      <c r="Q21" s="39"/>
      <c r="R21" s="38"/>
      <c r="S21" s="38"/>
      <c r="T21" s="39"/>
      <c r="U21" s="38"/>
      <c r="V21" s="38"/>
      <c r="W21" s="39"/>
      <c r="X21" s="40"/>
      <c r="Y21" s="40"/>
      <c r="Z21" s="39"/>
      <c r="AA21" s="41"/>
      <c r="AB21" s="41"/>
      <c r="AC21" s="4"/>
    </row>
    <row r="22" spans="1:29" ht="15" customHeight="1" x14ac:dyDescent="0.35">
      <c r="A22" s="81"/>
      <c r="B22" s="27" t="s">
        <v>5</v>
      </c>
      <c r="C22" s="27">
        <f>SUM(C19:C21)</f>
        <v>316</v>
      </c>
      <c r="D22" s="27">
        <f>SUM(D19:D21)</f>
        <v>43</v>
      </c>
      <c r="E22" s="28">
        <f t="shared" si="0"/>
        <v>0.13607594936708861</v>
      </c>
      <c r="F22" s="36"/>
      <c r="I22" s="38"/>
      <c r="J22" s="38"/>
      <c r="K22" s="39"/>
      <c r="L22" s="38"/>
      <c r="M22" s="38"/>
      <c r="N22" s="39"/>
      <c r="O22" s="38"/>
      <c r="P22" s="38"/>
      <c r="Q22" s="39"/>
      <c r="R22" s="38"/>
      <c r="S22" s="38"/>
      <c r="T22" s="39"/>
      <c r="U22" s="38"/>
      <c r="V22" s="38"/>
      <c r="W22" s="39"/>
      <c r="X22" s="40"/>
      <c r="Y22" s="40"/>
      <c r="Z22" s="39"/>
      <c r="AA22" s="41"/>
      <c r="AB22" s="41"/>
      <c r="AC22" s="4"/>
    </row>
    <row r="23" spans="1:29" ht="15" customHeight="1" x14ac:dyDescent="0.35">
      <c r="A23" s="76" t="s">
        <v>7</v>
      </c>
      <c r="B23" s="25" t="s">
        <v>4</v>
      </c>
      <c r="C23" s="25">
        <v>43</v>
      </c>
      <c r="D23" s="25">
        <v>13</v>
      </c>
      <c r="E23" s="26">
        <f t="shared" si="0"/>
        <v>0.30232558139534882</v>
      </c>
      <c r="F23" s="36"/>
      <c r="I23" s="38"/>
      <c r="J23" s="38"/>
      <c r="K23" s="39"/>
      <c r="L23" s="38"/>
      <c r="M23" s="38"/>
      <c r="N23" s="39"/>
      <c r="O23" s="38"/>
      <c r="P23" s="38"/>
      <c r="Q23" s="39"/>
      <c r="R23" s="38"/>
      <c r="S23" s="38"/>
      <c r="T23" s="39"/>
      <c r="U23" s="38"/>
      <c r="V23" s="38"/>
      <c r="W23" s="39"/>
      <c r="X23" s="40"/>
      <c r="Y23" s="40"/>
      <c r="Z23" s="39"/>
      <c r="AA23" s="41"/>
      <c r="AB23" s="41"/>
      <c r="AC23" s="4"/>
    </row>
    <row r="24" spans="1:29" ht="15" customHeight="1" x14ac:dyDescent="0.35">
      <c r="A24" s="77"/>
      <c r="B24" s="25" t="s">
        <v>3</v>
      </c>
      <c r="C24" s="25">
        <v>93</v>
      </c>
      <c r="D24" s="25">
        <v>24</v>
      </c>
      <c r="E24" s="26">
        <f t="shared" si="0"/>
        <v>0.25806451612903225</v>
      </c>
      <c r="F24" s="36"/>
      <c r="I24" s="38"/>
      <c r="J24" s="38"/>
      <c r="K24" s="39"/>
      <c r="L24" s="38"/>
      <c r="M24" s="38"/>
      <c r="N24" s="39"/>
      <c r="O24" s="38"/>
      <c r="P24" s="38"/>
      <c r="Q24" s="39"/>
      <c r="R24" s="38"/>
      <c r="S24" s="38"/>
      <c r="T24" s="39"/>
      <c r="U24" s="38"/>
      <c r="V24" s="38"/>
      <c r="W24" s="39"/>
      <c r="X24" s="40"/>
      <c r="Y24" s="40"/>
      <c r="Z24" s="39"/>
      <c r="AA24" s="41"/>
      <c r="AB24" s="41"/>
      <c r="AC24" s="4"/>
    </row>
    <row r="25" spans="1:29" ht="15" customHeight="1" x14ac:dyDescent="0.35">
      <c r="A25" s="77"/>
      <c r="B25" s="25" t="s">
        <v>2</v>
      </c>
      <c r="C25" s="25">
        <v>230</v>
      </c>
      <c r="D25" s="25">
        <v>38</v>
      </c>
      <c r="E25" s="26">
        <f t="shared" si="0"/>
        <v>0.16521739130434782</v>
      </c>
      <c r="F25" s="35"/>
      <c r="I25" s="35"/>
      <c r="J25" s="35"/>
      <c r="K25" s="36"/>
      <c r="L25" s="35"/>
      <c r="M25" s="35"/>
      <c r="N25" s="36"/>
      <c r="O25" s="35"/>
      <c r="P25" s="35"/>
      <c r="Q25" s="36"/>
      <c r="R25" s="35"/>
      <c r="S25" s="35"/>
      <c r="T25" s="36"/>
      <c r="U25" s="35"/>
      <c r="V25" s="35"/>
      <c r="W25" s="36"/>
      <c r="X25" s="35"/>
      <c r="Y25" s="35"/>
      <c r="Z25" s="36"/>
      <c r="AA25" s="41"/>
      <c r="AB25" s="41"/>
      <c r="AC25" s="4"/>
    </row>
    <row r="26" spans="1:29" ht="15" customHeight="1" x14ac:dyDescent="0.35">
      <c r="A26" s="78"/>
      <c r="B26" s="27" t="s">
        <v>5</v>
      </c>
      <c r="C26" s="27">
        <f>SUM(C23:C25)</f>
        <v>366</v>
      </c>
      <c r="D26" s="27">
        <f>SUM(D23:D25)</f>
        <v>75</v>
      </c>
      <c r="E26" s="28">
        <f t="shared" si="0"/>
        <v>0.20491803278688525</v>
      </c>
      <c r="F26" s="35"/>
    </row>
    <row r="27" spans="1:29" ht="15" customHeight="1" x14ac:dyDescent="0.35">
      <c r="A27" s="76" t="s">
        <v>8</v>
      </c>
      <c r="B27" s="25" t="s">
        <v>4</v>
      </c>
      <c r="C27" s="25">
        <v>47</v>
      </c>
      <c r="D27" s="25">
        <v>21</v>
      </c>
      <c r="E27" s="26">
        <f t="shared" si="0"/>
        <v>0.44680851063829785</v>
      </c>
      <c r="F27" s="36"/>
    </row>
    <row r="28" spans="1:29" ht="15" customHeight="1" x14ac:dyDescent="0.35">
      <c r="A28" s="77"/>
      <c r="B28" s="25" t="s">
        <v>3</v>
      </c>
      <c r="C28" s="25">
        <v>100</v>
      </c>
      <c r="D28" s="25">
        <v>23</v>
      </c>
      <c r="E28" s="26">
        <f t="shared" si="0"/>
        <v>0.23</v>
      </c>
      <c r="F28" s="35"/>
    </row>
    <row r="29" spans="1:29" ht="15" customHeight="1" x14ac:dyDescent="0.35">
      <c r="A29" s="77"/>
      <c r="B29" s="25" t="s">
        <v>2</v>
      </c>
      <c r="C29" s="25">
        <v>332</v>
      </c>
      <c r="D29" s="25">
        <v>70</v>
      </c>
      <c r="E29" s="26">
        <f t="shared" si="0"/>
        <v>0.21084337349397592</v>
      </c>
      <c r="F29" s="35"/>
    </row>
    <row r="30" spans="1:29" ht="15" customHeight="1" x14ac:dyDescent="0.35">
      <c r="A30" s="78"/>
      <c r="B30" s="27" t="s">
        <v>5</v>
      </c>
      <c r="C30" s="30">
        <f>SUM(C27:C29)</f>
        <v>479</v>
      </c>
      <c r="D30" s="30">
        <f>SUM(D27:D29)</f>
        <v>114</v>
      </c>
      <c r="E30" s="29">
        <f t="shared" si="0"/>
        <v>0.23799582463465555</v>
      </c>
      <c r="F30" s="36"/>
    </row>
    <row r="31" spans="1:29" ht="15" customHeight="1" x14ac:dyDescent="0.35">
      <c r="A31" s="76" t="s">
        <v>9</v>
      </c>
      <c r="B31" s="25" t="s">
        <v>4</v>
      </c>
      <c r="C31" s="25">
        <v>35</v>
      </c>
      <c r="D31" s="25">
        <v>8</v>
      </c>
      <c r="E31" s="26">
        <f t="shared" si="0"/>
        <v>0.22857142857142856</v>
      </c>
      <c r="F31" s="35"/>
    </row>
    <row r="32" spans="1:29" ht="15" customHeight="1" x14ac:dyDescent="0.35">
      <c r="A32" s="77"/>
      <c r="B32" s="25" t="s">
        <v>3</v>
      </c>
      <c r="C32" s="25">
        <v>78</v>
      </c>
      <c r="D32" s="25">
        <v>21</v>
      </c>
      <c r="E32" s="26">
        <f t="shared" si="0"/>
        <v>0.26923076923076922</v>
      </c>
      <c r="F32" s="35"/>
    </row>
    <row r="33" spans="1:6" ht="15" customHeight="1" x14ac:dyDescent="0.35">
      <c r="A33" s="77"/>
      <c r="B33" s="25" t="s">
        <v>2</v>
      </c>
      <c r="C33" s="25">
        <v>300</v>
      </c>
      <c r="D33" s="25">
        <v>63</v>
      </c>
      <c r="E33" s="26">
        <f t="shared" si="0"/>
        <v>0.21</v>
      </c>
      <c r="F33" s="36"/>
    </row>
    <row r="34" spans="1:6" ht="15" customHeight="1" x14ac:dyDescent="0.35">
      <c r="A34" s="78"/>
      <c r="B34" s="27" t="s">
        <v>5</v>
      </c>
      <c r="C34" s="30">
        <f>SUM(C31:C33)</f>
        <v>413</v>
      </c>
      <c r="D34" s="30">
        <f>SUM(D31:D33)</f>
        <v>92</v>
      </c>
      <c r="E34" s="29">
        <f t="shared" si="0"/>
        <v>0.22276029055690072</v>
      </c>
      <c r="F34" s="35"/>
    </row>
    <row r="35" spans="1:6" ht="15" customHeight="1" x14ac:dyDescent="0.35">
      <c r="A35" s="76" t="s">
        <v>10</v>
      </c>
      <c r="B35" s="25" t="s">
        <v>4</v>
      </c>
      <c r="C35" s="25">
        <v>30</v>
      </c>
      <c r="D35" s="25">
        <v>12</v>
      </c>
      <c r="E35" s="26">
        <f t="shared" si="0"/>
        <v>0.4</v>
      </c>
      <c r="F35" s="35"/>
    </row>
    <row r="36" spans="1:6" ht="15" customHeight="1" x14ac:dyDescent="0.35">
      <c r="A36" s="77"/>
      <c r="B36" s="25" t="s">
        <v>3</v>
      </c>
      <c r="C36" s="25">
        <v>72</v>
      </c>
      <c r="D36" s="25">
        <v>25</v>
      </c>
      <c r="E36" s="26">
        <f t="shared" si="0"/>
        <v>0.34722222222222221</v>
      </c>
      <c r="F36" s="36"/>
    </row>
    <row r="37" spans="1:6" ht="15" customHeight="1" x14ac:dyDescent="0.35">
      <c r="A37" s="77"/>
      <c r="B37" s="25" t="s">
        <v>2</v>
      </c>
      <c r="C37" s="25">
        <v>233</v>
      </c>
      <c r="D37" s="25">
        <v>42</v>
      </c>
      <c r="E37" s="26">
        <f t="shared" si="0"/>
        <v>0.18025751072961374</v>
      </c>
      <c r="F37" s="35"/>
    </row>
    <row r="38" spans="1:6" ht="15" customHeight="1" x14ac:dyDescent="0.35">
      <c r="A38" s="78"/>
      <c r="B38" s="27" t="s">
        <v>5</v>
      </c>
      <c r="C38" s="30">
        <f>SUM(C35:C37)</f>
        <v>335</v>
      </c>
      <c r="D38" s="30">
        <f>SUM(D35:D37)</f>
        <v>79</v>
      </c>
      <c r="E38" s="29">
        <f t="shared" si="0"/>
        <v>0.23582089552238805</v>
      </c>
      <c r="F38" s="35"/>
    </row>
    <row r="39" spans="1:6" ht="15" customHeight="1" x14ac:dyDescent="0.35">
      <c r="A39" s="76" t="s">
        <v>11</v>
      </c>
      <c r="B39" s="25" t="s">
        <v>4</v>
      </c>
      <c r="C39" s="12">
        <v>34</v>
      </c>
      <c r="D39" s="12">
        <v>9</v>
      </c>
      <c r="E39" s="26">
        <f t="shared" si="0"/>
        <v>0.26470588235294118</v>
      </c>
      <c r="F39" s="36"/>
    </row>
    <row r="40" spans="1:6" ht="15" customHeight="1" x14ac:dyDescent="0.35">
      <c r="A40" s="77"/>
      <c r="B40" s="25" t="s">
        <v>3</v>
      </c>
      <c r="C40" s="12">
        <v>65</v>
      </c>
      <c r="D40" s="12">
        <v>18</v>
      </c>
      <c r="E40" s="26">
        <f t="shared" si="0"/>
        <v>0.27692307692307694</v>
      </c>
      <c r="F40" s="24"/>
    </row>
    <row r="41" spans="1:6" ht="15" customHeight="1" x14ac:dyDescent="0.35">
      <c r="A41" s="77"/>
      <c r="B41" s="25" t="s">
        <v>2</v>
      </c>
      <c r="C41" s="12">
        <v>236</v>
      </c>
      <c r="D41" s="12">
        <v>39</v>
      </c>
      <c r="E41" s="26">
        <f t="shared" si="0"/>
        <v>0.1652542372881356</v>
      </c>
      <c r="F41" s="24"/>
    </row>
    <row r="42" spans="1:6" ht="15" customHeight="1" x14ac:dyDescent="0.35">
      <c r="A42" s="78"/>
      <c r="B42" s="27" t="s">
        <v>5</v>
      </c>
      <c r="C42" s="30">
        <f>SUM(C39:C41)</f>
        <v>335</v>
      </c>
      <c r="D42" s="30">
        <f>SUM(D39:D41)</f>
        <v>66</v>
      </c>
      <c r="E42" s="29">
        <f t="shared" si="0"/>
        <v>0.19701492537313434</v>
      </c>
    </row>
    <row r="43" spans="1:6" ht="15" customHeight="1" x14ac:dyDescent="0.35">
      <c r="A43" s="76" t="s">
        <v>30</v>
      </c>
      <c r="B43" s="25" t="s">
        <v>4</v>
      </c>
      <c r="C43" s="12">
        <v>27</v>
      </c>
      <c r="D43" s="12">
        <v>13</v>
      </c>
      <c r="E43" s="33">
        <v>0.48</v>
      </c>
    </row>
    <row r="44" spans="1:6" ht="15" customHeight="1" x14ac:dyDescent="0.35">
      <c r="A44" s="77"/>
      <c r="B44" s="25" t="s">
        <v>3</v>
      </c>
      <c r="C44" s="12">
        <v>58</v>
      </c>
      <c r="D44" s="12">
        <v>18</v>
      </c>
      <c r="E44" s="33">
        <v>0.31</v>
      </c>
    </row>
    <row r="45" spans="1:6" ht="15" customHeight="1" x14ac:dyDescent="0.35">
      <c r="A45" s="77"/>
      <c r="B45" s="25" t="s">
        <v>2</v>
      </c>
      <c r="C45" s="12">
        <v>244</v>
      </c>
      <c r="D45" s="12">
        <v>42</v>
      </c>
      <c r="E45" s="33">
        <v>0.17</v>
      </c>
    </row>
    <row r="46" spans="1:6" ht="15" customHeight="1" x14ac:dyDescent="0.35">
      <c r="A46" s="77"/>
      <c r="B46" s="27" t="s">
        <v>5</v>
      </c>
      <c r="C46" s="30">
        <v>329</v>
      </c>
      <c r="D46" s="30">
        <v>73</v>
      </c>
      <c r="E46" s="42">
        <v>0.22</v>
      </c>
    </row>
    <row r="47" spans="1:6" ht="15" customHeight="1" x14ac:dyDescent="0.35">
      <c r="A47" s="75" t="s">
        <v>41</v>
      </c>
      <c r="B47" s="25" t="s">
        <v>4</v>
      </c>
      <c r="C47" s="12">
        <v>35</v>
      </c>
      <c r="D47" s="12">
        <v>16</v>
      </c>
      <c r="E47" s="33">
        <f>D47/C47</f>
        <v>0.45714285714285713</v>
      </c>
    </row>
    <row r="48" spans="1:6" ht="15" customHeight="1" x14ac:dyDescent="0.35">
      <c r="A48" s="75"/>
      <c r="B48" s="25" t="s">
        <v>3</v>
      </c>
      <c r="C48" s="12">
        <v>55</v>
      </c>
      <c r="D48" s="12">
        <v>22</v>
      </c>
      <c r="E48" s="33">
        <f>D48/C48</f>
        <v>0.4</v>
      </c>
    </row>
    <row r="49" spans="1:5" ht="15" customHeight="1" x14ac:dyDescent="0.35">
      <c r="A49" s="75"/>
      <c r="B49" s="25" t="s">
        <v>2</v>
      </c>
      <c r="C49" s="12">
        <v>242</v>
      </c>
      <c r="D49" s="12">
        <v>55</v>
      </c>
      <c r="E49" s="33">
        <f>D49/C49</f>
        <v>0.22727272727272727</v>
      </c>
    </row>
    <row r="50" spans="1:5" ht="15" customHeight="1" x14ac:dyDescent="0.35">
      <c r="A50" s="75"/>
      <c r="B50" s="30" t="s">
        <v>5</v>
      </c>
      <c r="C50" s="30">
        <v>332</v>
      </c>
      <c r="D50" s="30">
        <v>93</v>
      </c>
      <c r="E50" s="42">
        <f>D50/C50</f>
        <v>0.28012048192771083</v>
      </c>
    </row>
  </sheetData>
  <mergeCells count="8">
    <mergeCell ref="A47:A50"/>
    <mergeCell ref="A39:A42"/>
    <mergeCell ref="A43:A46"/>
    <mergeCell ref="A19:A22"/>
    <mergeCell ref="A23:A26"/>
    <mergeCell ref="A27:A30"/>
    <mergeCell ref="A31:A34"/>
    <mergeCell ref="A35:A38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2.1</vt:lpstr>
      <vt:lpstr>2.2-2.3</vt:lpstr>
      <vt:lpstr>2.4</vt:lpstr>
      <vt:lpstr>2.5</vt:lpstr>
      <vt:lpstr>2.6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Laurand</dc:creator>
  <cp:lastModifiedBy>Maarja Sillaste</cp:lastModifiedBy>
  <dcterms:created xsi:type="dcterms:W3CDTF">2021-03-05T08:42:42Z</dcterms:created>
  <dcterms:modified xsi:type="dcterms:W3CDTF">2025-01-14T12:12:33Z</dcterms:modified>
</cp:coreProperties>
</file>