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filterPrivacy="1"/>
  <xr:revisionPtr revIDLastSave="0" documentId="13_ncr:1_{6AE4398F-8D4E-4244-84E1-15755610258F}" xr6:coauthVersionLast="36" xr6:coauthVersionMax="36" xr10:uidLastSave="{00000000-0000-0000-0000-000000000000}"/>
  <bookViews>
    <workbookView xWindow="0" yWindow="0" windowWidth="28800" windowHeight="11925" xr2:uid="{00000000-000D-0000-FFFF-FFFF00000000}"/>
  </bookViews>
  <sheets>
    <sheet name="Tabel 1" sheetId="1" r:id="rId1"/>
    <sheet name="Tabel 2" sheetId="2" r:id="rId2"/>
    <sheet name="Tabel 3" sheetId="3" r:id="rId3"/>
    <sheet name="Tabel 4" sheetId="4" r:id="rId4"/>
    <sheet name="Tabel 5" sheetId="5" r:id="rId5"/>
    <sheet name="Lisainfo" sheetId="6" r:id="rId6"/>
  </sheets>
  <definedNames>
    <definedName name="_xlnm._FilterDatabase" localSheetId="2" hidden="1">'Tabel 3'!$A$3:$G$3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7" i="5" l="1"/>
  <c r="E37" i="5" s="1"/>
  <c r="E27" i="5" l="1"/>
  <c r="E35" i="5"/>
  <c r="E34" i="5"/>
  <c r="E26" i="5"/>
  <c r="E19" i="5"/>
  <c r="E11" i="5"/>
  <c r="E18" i="5"/>
  <c r="E10" i="5"/>
  <c r="E33" i="5"/>
  <c r="E25" i="5"/>
  <c r="E17" i="5"/>
  <c r="E9" i="5"/>
  <c r="E32" i="5"/>
  <c r="E24" i="5"/>
  <c r="E16" i="5"/>
  <c r="E8" i="5"/>
  <c r="E31" i="5"/>
  <c r="E23" i="5"/>
  <c r="E15" i="5"/>
  <c r="E7" i="5"/>
  <c r="E6" i="5"/>
  <c r="E30" i="5"/>
  <c r="E22" i="5"/>
  <c r="E14" i="5"/>
  <c r="E4" i="5"/>
  <c r="E29" i="5"/>
  <c r="E21" i="5"/>
  <c r="E13" i="5"/>
  <c r="E5" i="5"/>
  <c r="E36" i="5"/>
  <c r="E28" i="5"/>
  <c r="E20" i="5"/>
  <c r="E12" i="5"/>
  <c r="G13" i="2" l="1"/>
  <c r="H13" i="2"/>
  <c r="F13" i="2"/>
  <c r="C13" i="2"/>
  <c r="D13" i="2"/>
  <c r="B13" i="2"/>
</calcChain>
</file>

<file path=xl/sharedStrings.xml><?xml version="1.0" encoding="utf-8"?>
<sst xmlns="http://schemas.openxmlformats.org/spreadsheetml/2006/main" count="159" uniqueCount="150">
  <si>
    <t>Taotluste esitamise aasta</t>
  </si>
  <si>
    <t>Esitatud taotlusi kokku</t>
  </si>
  <si>
    <t>Positiivse rahastus-otsuse saanud projekte kokku</t>
  </si>
  <si>
    <t>Eesti edukuse määr (%)</t>
  </si>
  <si>
    <t>EL28 keskmine edukuse määr (%)</t>
  </si>
  <si>
    <t>Kõik taotlused</t>
  </si>
  <si>
    <t>sh VKE-de taotlused</t>
  </si>
  <si>
    <t>Grandilepingu allkirjastamise aasta</t>
  </si>
  <si>
    <t>Osalemisi</t>
  </si>
  <si>
    <t>EL-i toetus (mln eurot)</t>
  </si>
  <si>
    <t>Projekte kokku</t>
  </si>
  <si>
    <t>EL-i toetus kokku</t>
  </si>
  <si>
    <t>* Projektides osalemiste summa organisatsioonitüüpide lõikes erineb Eesti projektide kogusummast, kuna osades projektides osaleb Eestist mitu partnerit/erinevat tüüpi organisatsiooni.</t>
  </si>
  <si>
    <t>Jrk.</t>
  </si>
  <si>
    <t>Riik</t>
  </si>
  <si>
    <t>Edukuse määr (%)</t>
  </si>
  <si>
    <t>Keskmine taotluses küsitud summa (tuh eurot)</t>
  </si>
  <si>
    <t>Taotlusi teadlase TTE kohta</t>
  </si>
  <si>
    <t>Saadud rahastus SKP kohta võrreldes EL28 keskmisega (EL28=100%)</t>
  </si>
  <si>
    <t>Saadud rahastus TTE kohta võrreldes EL28 keskmisega (EL28=100%)</t>
  </si>
  <si>
    <t>Belgia</t>
  </si>
  <si>
    <t>Austria</t>
  </si>
  <si>
    <t>Prantsusmaa</t>
  </si>
  <si>
    <t>Holland</t>
  </si>
  <si>
    <t>Saksamaa</t>
  </si>
  <si>
    <t>Luksemburg</t>
  </si>
  <si>
    <t>EL15</t>
  </si>
  <si>
    <t>Rootsi</t>
  </si>
  <si>
    <t>Kogu H2020</t>
  </si>
  <si>
    <t>Taani</t>
  </si>
  <si>
    <t>Iirimaa</t>
  </si>
  <si>
    <t>EL28</t>
  </si>
  <si>
    <t>Suurbritannia</t>
  </si>
  <si>
    <t>Tšehhi</t>
  </si>
  <si>
    <t>Soome</t>
  </si>
  <si>
    <t>Hispaania</t>
  </si>
  <si>
    <t>Kreeka</t>
  </si>
  <si>
    <t>Malta</t>
  </si>
  <si>
    <t>Eesti</t>
  </si>
  <si>
    <t>Läti</t>
  </si>
  <si>
    <t>Horvaatia</t>
  </si>
  <si>
    <t>Rumeenia</t>
  </si>
  <si>
    <t>Küpros</t>
  </si>
  <si>
    <t>Poola</t>
  </si>
  <si>
    <t>Portugal</t>
  </si>
  <si>
    <t>EL13</t>
  </si>
  <si>
    <t>Leedu</t>
  </si>
  <si>
    <t>Slovakkia</t>
  </si>
  <si>
    <t>Itaalia</t>
  </si>
  <si>
    <t>Ungari</t>
  </si>
  <si>
    <t>Bulgaaria</t>
  </si>
  <si>
    <t>Sloveenia</t>
  </si>
  <si>
    <t>* Tabelis on toodud SKP-ga ja teadlase täistöökohaga (TTE) normeeritud toetus raamprogrammist Horisont 2020 positiivse rahastusotsuse saanud taotlustele riigiti (EL28 = 100%).</t>
  </si>
  <si>
    <t>Jrk </t>
  </si>
  <si>
    <t> Asutus</t>
  </si>
  <si>
    <t>Toetus kokku (mln eurot)</t>
  </si>
  <si>
    <t>Projektides osalemisi</t>
  </si>
  <si>
    <t>Tartu Ülikool</t>
  </si>
  <si>
    <t>Tallinna Tehnikaülikool</t>
  </si>
  <si>
    <t>Tallinna Ülikool</t>
  </si>
  <si>
    <t>Eesti Maaülikool</t>
  </si>
  <si>
    <t>Balti Uuringute Instituut</t>
  </si>
  <si>
    <t>SA Tartu Ülikooli Kliinikum</t>
  </si>
  <si>
    <t>Keemilise ja Bioloogilise Füüsika Instituut</t>
  </si>
  <si>
    <t>SA Poliitikauuringute Keskus Praxis</t>
  </si>
  <si>
    <t>Tervise Arengu Instituut</t>
  </si>
  <si>
    <t>Graanul Biotech OÜ</t>
  </si>
  <si>
    <t>Guardtime AS</t>
  </si>
  <si>
    <t>Optofluid Technologies OÜ</t>
  </si>
  <si>
    <t>Cybernetica AS</t>
  </si>
  <si>
    <t>Anf Development OÜ</t>
  </si>
  <si>
    <t>Skeleton Technologies OÜ</t>
  </si>
  <si>
    <t>Elcogen AS</t>
  </si>
  <si>
    <t>Civitta Eesti AS</t>
  </si>
  <si>
    <t>Toetus kokku (mln EUR)</t>
  </si>
  <si>
    <t xml:space="preserve">Projektides osalemisi </t>
  </si>
  <si>
    <t>Tartu Linn</t>
  </si>
  <si>
    <t>SA Eesti Teadusagentuur*</t>
  </si>
  <si>
    <t>Majandus- ja kommunikatsiooniministeerium</t>
  </si>
  <si>
    <t>MTÜ Tartu Regiooni Energiaagentuur</t>
  </si>
  <si>
    <t>Tallinna Linn</t>
  </si>
  <si>
    <t>SA Tallinna Teaduspark Tehnopol</t>
  </si>
  <si>
    <t>Politsei- ja piirivalveamet</t>
  </si>
  <si>
    <t>4.1.  Kõrgharidusasutused ning muud teadusasutused</t>
  </si>
  <si>
    <t>4.2.  Ettevõtted</t>
  </si>
  <si>
    <t>Maaeluministeerium</t>
  </si>
  <si>
    <t>4.3.  Riigi- ja kolmanda sektori asutused</t>
  </si>
  <si>
    <t>Sammas</t>
  </si>
  <si>
    <t>Valdkond</t>
  </si>
  <si>
    <t>EL-i toetuse osakaal (%)</t>
  </si>
  <si>
    <t xml:space="preserve">Euroopa Teadusnõukogu </t>
  </si>
  <si>
    <t xml:space="preserve">Tulevased ja kujunemisjärgus tehnoloogiad </t>
  </si>
  <si>
    <t>Marie Skłodowska-Curie meetmed</t>
  </si>
  <si>
    <t xml:space="preserve">Euroopa Teadustaristud </t>
  </si>
  <si>
    <t>Tööstus-tehnoloogiate võimendamine ja juhtimine (LEIT)</t>
  </si>
  <si>
    <t>Informatsiooni- ja kommunikatsioonitehnoloogia</t>
  </si>
  <si>
    <t>Nanotehnoloogiad</t>
  </si>
  <si>
    <t>Kõrgtehnoloogilised materjalid</t>
  </si>
  <si>
    <t>Biotehnoloogia</t>
  </si>
  <si>
    <t>Kõrgtehnoloogiline tootmine ja töötlemine</t>
  </si>
  <si>
    <t>Kosmos</t>
  </si>
  <si>
    <t xml:space="preserve">Innovatsioon VKE-des </t>
  </si>
  <si>
    <t xml:space="preserve">Tervishoid ja heaolu </t>
  </si>
  <si>
    <t xml:space="preserve">Toiduga kindlustatus, säästev põllumajandus, mere- ja merendusuuringud, biomajandus </t>
  </si>
  <si>
    <t xml:space="preserve">Energia </t>
  </si>
  <si>
    <t xml:space="preserve">Transport </t>
  </si>
  <si>
    <t>Kliimameetmed</t>
  </si>
  <si>
    <t>Ühiskond</t>
  </si>
  <si>
    <t>Turvalisus</t>
  </si>
  <si>
    <t>Uute tippkeskuste loomine või olemasolevate taseme märgatav tõstmine</t>
  </si>
  <si>
    <t>Koostöö tipptasemel teaduskeskustega mujal Euroopas</t>
  </si>
  <si>
    <t>ERA õppetoolid</t>
  </si>
  <si>
    <t>Rahvusvaheliste kontaktipunktide võrgustikud</t>
  </si>
  <si>
    <t>Teadlaskarjääri ja tehnoloogiliste erialade populariseerimine noorte seas</t>
  </si>
  <si>
    <t>Soolise tasakaalu toetamine teaduses ja innovatsioonis</t>
  </si>
  <si>
    <t>Ühiskonna kaasamine teadusesse ja innovatsiooni</t>
  </si>
  <si>
    <t>Kodaniku teaduses osalemise võimaldamine</t>
  </si>
  <si>
    <t>Vastutustundlikku teadust ja innovatsiooni edendavate otsustusprotsesside väljatöötamine</t>
  </si>
  <si>
    <t>KOKKU</t>
  </si>
  <si>
    <t xml:space="preserve">2014-2020 </t>
  </si>
  <si>
    <t>2014-2020</t>
  </si>
  <si>
    <t>1. Ülevaade Eesti osalemisest aastatel 2014-2020</t>
  </si>
  <si>
    <t xml:space="preserve">2. Ülevaade Eesti organisatsioonide osalemisest projektides (allkirjastatud lepingud) 2014-2020 </t>
  </si>
  <si>
    <t>2014-2020 kokku</t>
  </si>
  <si>
    <t>2014-2020 kokku osakaalud (%)</t>
  </si>
  <si>
    <t>3. Eesti edukus võrreldes teiste Euroopa Liidu riikidega seisuga 31.12.2020</t>
  </si>
  <si>
    <t>Eesti Taimekasvatuse Instituut</t>
  </si>
  <si>
    <t>BiotaTec OÜ </t>
  </si>
  <si>
    <t>Lixea OÜ</t>
  </si>
  <si>
    <t>SA Haapsalu Neuroloogiline Rehabilitatsioonikeskus</t>
  </si>
  <si>
    <t>Ravimiamet</t>
  </si>
  <si>
    <t>4. Eestisse laekunud toetuse (mln eurot) jagunemine valdkondade vahel 2020. aasta lõpu seisuga</t>
  </si>
  <si>
    <t>4. 2014-2020 kõige rohkem toetusi saanud Eesti organisatsioonid</t>
  </si>
  <si>
    <t>TIPPTASEMEL TEADUS
37,1 mln eurot, 15,5%
(EXCELLENT SCIENCE)</t>
  </si>
  <si>
    <t>JUHTPOSITSIOON TÖÖSTUSES
47,7 mln eurot, 20,0%
(INDUSTRIAL LEADERSHIP)</t>
  </si>
  <si>
    <t xml:space="preserve">Juhtpositsioon tööstuses - teemaülene </t>
  </si>
  <si>
    <t>ÜHISKONNAPROBLEEMID
96,81 mln eurot, 40,5%
(SOCIETAL CHALLENGES)</t>
  </si>
  <si>
    <t>Ühiskondlikud väljakutsed - teemaülene</t>
  </si>
  <si>
    <t>OSALUSE LAIENDAMISE MEETMED
52,7 mln eurot, 22,1%
(SPREADING EXCELLENCE AND WIDENING PARTICIPATION)</t>
  </si>
  <si>
    <t>TEADUS KOOS ÜHISKONNAGA JA ÜHISKONNA HEAKS
2,9 mln eurot, 1,2%
(SCIENCE WITH AND FOR SOCIETY)</t>
  </si>
  <si>
    <t>Teaduskommunikatsioon</t>
  </si>
  <si>
    <t>Teadus koos ühiskonnaga ja ühiskonna heaks - teemaülene</t>
  </si>
  <si>
    <t>EURATOM 1,7 mln eurot, 0,7%</t>
  </si>
  <si>
    <t>Osaluse laiendamise meetmed - teemaülene</t>
  </si>
  <si>
    <t>Ettevõtted</t>
  </si>
  <si>
    <t>Riigisektori asutused ja teised</t>
  </si>
  <si>
    <t>Osalemisi kokku</t>
  </si>
  <si>
    <t>Kõrgharidus- asutused ning muud teadus- asutused</t>
  </si>
  <si>
    <t>Toetuse suurus (mln eurot)</t>
  </si>
  <si>
    <t>*  Tabelis on toodud kõik positiivse rahastusotsuse saanud taotlused, millest osa pole veel lepinguga kaetud.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</si>
</sst>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9"/>
      <color theme="1"/>
      <name val="Calibri"/>
      <family val="2"/>
      <charset val="186"/>
      <scheme val="minor"/>
    </font>
    <font>
      <b/>
      <sz val="10"/>
      <color rgb="FF000000"/>
      <name val="Calibri Light"/>
      <family val="2"/>
      <charset val="186"/>
    </font>
    <font>
      <sz val="9"/>
      <color rgb="FF000000"/>
      <name val="Calibri"/>
      <family val="2"/>
      <charset val="186"/>
      <scheme val="minor"/>
    </font>
    <font>
      <b/>
      <sz val="10"/>
      <color rgb="FF000000"/>
      <name val="Calibri"/>
      <family val="2"/>
      <charset val="186"/>
      <scheme val="minor"/>
    </font>
    <font>
      <sz val="10"/>
      <color theme="1"/>
      <name val="Calibri"/>
      <family val="2"/>
      <scheme val="minor"/>
    </font>
    <font>
      <sz val="10"/>
      <color theme="1"/>
      <name val="Calibri"/>
      <family val="2"/>
      <charset val="186"/>
      <scheme val="minor"/>
    </font>
    <font>
      <b/>
      <sz val="10"/>
      <color rgb="FF2C2A29"/>
      <name val="Calibri"/>
      <family val="2"/>
      <charset val="186"/>
      <scheme val="minor"/>
    </font>
    <font>
      <sz val="10"/>
      <color rgb="FF2C2A29"/>
      <name val="Calibri"/>
      <family val="2"/>
      <charset val="186"/>
      <scheme val="minor"/>
    </font>
    <font>
      <b/>
      <sz val="10"/>
      <color theme="1"/>
      <name val="Calibri"/>
      <family val="2"/>
      <charset val="186"/>
      <scheme val="minor"/>
    </font>
    <font>
      <sz val="10"/>
      <color theme="1"/>
      <name val="Calibri Light"/>
      <family val="2"/>
      <charset val="186"/>
    </font>
    <font>
      <sz val="10"/>
      <color rgb="FF000000"/>
      <name val="Calibri"/>
      <family val="2"/>
      <charset val="186"/>
      <scheme val="minor"/>
    </font>
    <font>
      <sz val="11"/>
      <color theme="1"/>
      <name val="Calibri"/>
      <family val="2"/>
      <scheme val="minor"/>
    </font>
    <font>
      <b/>
      <sz val="9"/>
      <color rgb="FF2C2A29"/>
      <name val="Calibri"/>
      <family val="2"/>
      <charset val="186"/>
      <scheme val="minor"/>
    </font>
    <font>
      <b/>
      <sz val="9"/>
      <color rgb="FF000000"/>
      <name val="Calibri"/>
      <family val="2"/>
      <charset val="186"/>
      <scheme val="minor"/>
    </font>
    <font>
      <sz val="9"/>
      <color rgb="FF2C2A29"/>
      <name val="Calibri"/>
      <family val="2"/>
      <charset val="186"/>
      <scheme val="minor"/>
    </font>
    <font>
      <b/>
      <sz val="9"/>
      <color theme="1"/>
      <name val="Calibri"/>
      <family val="2"/>
      <charset val="186"/>
      <scheme val="minor"/>
    </font>
    <font>
      <b/>
      <sz val="8"/>
      <color rgb="FF2C2A29"/>
      <name val="Calibri"/>
      <family val="2"/>
      <charset val="186"/>
      <scheme val="minor"/>
    </font>
    <font>
      <sz val="8"/>
      <color rgb="FF000000"/>
      <name val="Calibri"/>
      <family val="2"/>
      <charset val="186"/>
      <scheme val="minor"/>
    </font>
    <font>
      <sz val="8"/>
      <color theme="1"/>
      <name val="Calibri"/>
      <family val="2"/>
      <charset val="186"/>
      <scheme val="minor"/>
    </font>
    <font>
      <sz val="8"/>
      <color rgb="FF2C2A29"/>
      <name val="Calibri"/>
      <family val="2"/>
      <charset val="186"/>
      <scheme val="minor"/>
    </font>
    <font>
      <sz val="8"/>
      <name val="Calibri"/>
      <family val="2"/>
      <charset val="186"/>
      <scheme val="minor"/>
    </font>
  </fonts>
  <fills count="8">
    <fill>
      <patternFill patternType="none"/>
    </fill>
    <fill>
      <patternFill patternType="gray125"/>
    </fill>
    <fill>
      <patternFill patternType="solid">
        <fgColor rgb="FFE8E1F4"/>
        <bgColor indexed="64"/>
      </patternFill>
    </fill>
    <fill>
      <patternFill patternType="solid">
        <fgColor rgb="FFFFFFFF"/>
        <bgColor indexed="64"/>
      </patternFill>
    </fill>
    <fill>
      <patternFill patternType="solid">
        <fgColor rgb="FFD9D9D9"/>
        <bgColor indexed="64"/>
      </patternFill>
    </fill>
    <fill>
      <patternFill patternType="solid">
        <fgColor rgb="FFE0D7F0"/>
        <bgColor indexed="64"/>
      </patternFill>
    </fill>
    <fill>
      <patternFill patternType="solid">
        <fgColor rgb="FFF2F2F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2" fillId="0" borderId="0" applyFont="0" applyFill="0" applyBorder="0" applyAlignment="0" applyProtection="0"/>
  </cellStyleXfs>
  <cellXfs count="138">
    <xf numFmtId="0" fontId="0" fillId="0" borderId="0" xfId="0"/>
    <xf numFmtId="0" fontId="3" fillId="0" borderId="0" xfId="0" applyFont="1" applyAlignment="1">
      <alignmen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5" fillId="0" borderId="0" xfId="0" applyFont="1"/>
    <xf numFmtId="0" fontId="10" fillId="0" borderId="0" xfId="0" applyFont="1" applyAlignment="1">
      <alignment vertical="center"/>
    </xf>
    <xf numFmtId="0" fontId="7" fillId="2" borderId="1" xfId="0" applyFont="1" applyFill="1" applyBorder="1" applyAlignment="1">
      <alignment horizontal="center" vertical="center" wrapText="1"/>
    </xf>
    <xf numFmtId="0" fontId="1" fillId="0" borderId="0" xfId="0" applyFont="1" applyAlignment="1">
      <alignment vertical="center"/>
    </xf>
    <xf numFmtId="0" fontId="6" fillId="0" borderId="0" xfId="0" applyFont="1"/>
    <xf numFmtId="0" fontId="11"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indent="2"/>
    </xf>
    <xf numFmtId="0" fontId="7"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0" xfId="0" applyFont="1" applyFill="1" applyBorder="1" applyAlignment="1">
      <alignment horizontal="center" vertical="center" wrapText="1"/>
    </xf>
    <xf numFmtId="10" fontId="0" fillId="0" borderId="0" xfId="0" applyNumberFormat="1"/>
    <xf numFmtId="2" fontId="11" fillId="0" borderId="1" xfId="0" applyNumberFormat="1" applyFont="1" applyBorder="1" applyAlignment="1">
      <alignment horizontal="center" vertical="center" wrapText="1"/>
    </xf>
    <xf numFmtId="0" fontId="13" fillId="2" borderId="1" xfId="0" applyFont="1" applyFill="1" applyBorder="1" applyAlignment="1">
      <alignment horizontal="center" vertical="center" wrapText="1"/>
    </xf>
    <xf numFmtId="0" fontId="15" fillId="3" borderId="1" xfId="0" applyFont="1" applyFill="1" applyBorder="1" applyAlignment="1">
      <alignment horizontal="right" vertical="center"/>
    </xf>
    <xf numFmtId="0" fontId="15" fillId="0" borderId="1" xfId="0" applyFont="1" applyBorder="1" applyAlignment="1">
      <alignment horizontal="right" vertical="center"/>
    </xf>
    <xf numFmtId="165" fontId="15" fillId="0" borderId="1" xfId="0" applyNumberFormat="1" applyFont="1" applyBorder="1" applyAlignment="1">
      <alignment horizontal="right" vertical="center"/>
    </xf>
    <xf numFmtId="165" fontId="13" fillId="0" borderId="1" xfId="0" applyNumberFormat="1" applyFont="1" applyBorder="1" applyAlignment="1">
      <alignment horizontal="right" vertical="center"/>
    </xf>
    <xf numFmtId="0" fontId="14" fillId="0" borderId="1" xfId="0" applyFont="1" applyBorder="1" applyAlignment="1">
      <alignment horizontal="right" vertical="center"/>
    </xf>
    <xf numFmtId="0" fontId="16" fillId="0" borderId="1" xfId="0" applyFont="1" applyBorder="1" applyAlignment="1">
      <alignment horizontal="right" vertical="center"/>
    </xf>
    <xf numFmtId="0" fontId="13" fillId="3" borderId="1" xfId="0" applyFont="1" applyFill="1" applyBorder="1" applyAlignment="1">
      <alignment horizontal="right" vertical="center"/>
    </xf>
    <xf numFmtId="0" fontId="13" fillId="0" borderId="1" xfId="0" applyFont="1" applyBorder="1" applyAlignment="1">
      <alignment horizontal="right" vertical="center"/>
    </xf>
    <xf numFmtId="0" fontId="13" fillId="3" borderId="1" xfId="0" applyFont="1" applyFill="1" applyBorder="1" applyAlignment="1">
      <alignment horizontal="right" vertical="center" wrapText="1"/>
    </xf>
    <xf numFmtId="9" fontId="13" fillId="0" borderId="1" xfId="0" applyNumberFormat="1" applyFont="1" applyBorder="1" applyAlignment="1">
      <alignment horizontal="right" vertical="center"/>
    </xf>
    <xf numFmtId="9" fontId="14" fillId="0" borderId="1" xfId="0" applyNumberFormat="1" applyFont="1" applyBorder="1" applyAlignment="1">
      <alignment horizontal="right" vertical="center"/>
    </xf>
    <xf numFmtId="0" fontId="1" fillId="2" borderId="1" xfId="0" applyFont="1" applyFill="1" applyBorder="1" applyAlignment="1">
      <alignment vertical="center"/>
    </xf>
    <xf numFmtId="165"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xf numFmtId="9" fontId="1" fillId="0" borderId="1" xfId="0" applyNumberFormat="1" applyFont="1" applyFill="1" applyBorder="1" applyAlignment="1">
      <alignment horizontal="right" vertical="center"/>
    </xf>
    <xf numFmtId="164" fontId="1" fillId="0" borderId="1" xfId="0" applyNumberFormat="1" applyFont="1" applyFill="1" applyBorder="1" applyAlignment="1">
      <alignment horizontal="right" vertical="center"/>
    </xf>
    <xf numFmtId="0" fontId="13" fillId="0" borderId="1" xfId="0" applyFont="1" applyBorder="1" applyAlignment="1">
      <alignment horizontal="right" vertical="center" wrapText="1"/>
    </xf>
    <xf numFmtId="165" fontId="16" fillId="0" borderId="1" xfId="0" applyNumberFormat="1" applyFont="1" applyFill="1" applyBorder="1" applyAlignment="1">
      <alignment horizontal="right" vertical="center"/>
    </xf>
    <xf numFmtId="3" fontId="16" fillId="0" borderId="1" xfId="0" applyNumberFormat="1" applyFont="1" applyFill="1" applyBorder="1" applyAlignment="1">
      <alignment horizontal="right" vertical="center"/>
    </xf>
    <xf numFmtId="9" fontId="16" fillId="0" borderId="1" xfId="0" applyNumberFormat="1" applyFont="1" applyFill="1" applyBorder="1" applyAlignment="1">
      <alignment horizontal="right" vertical="center"/>
    </xf>
    <xf numFmtId="164" fontId="16" fillId="0" borderId="1"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0" fontId="1" fillId="0" borderId="1" xfId="0" applyFont="1" applyBorder="1" applyAlignment="1">
      <alignment horizontal="right" vertical="center"/>
    </xf>
    <xf numFmtId="0" fontId="16" fillId="0" borderId="1" xfId="0" applyFont="1" applyBorder="1" applyAlignment="1">
      <alignment horizontal="right" vertical="center" wrapText="1"/>
    </xf>
    <xf numFmtId="165" fontId="16" fillId="0" borderId="1" xfId="0" applyNumberFormat="1" applyFont="1" applyBorder="1" applyAlignment="1">
      <alignment horizontal="right" vertical="center"/>
    </xf>
    <xf numFmtId="3" fontId="16" fillId="0" borderId="1" xfId="0" applyNumberFormat="1" applyFont="1" applyBorder="1" applyAlignment="1">
      <alignment horizontal="right" vertical="center"/>
    </xf>
    <xf numFmtId="0" fontId="17"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vertical="center" wrapText="1"/>
    </xf>
    <xf numFmtId="164" fontId="18" fillId="3" borderId="1" xfId="0" applyNumberFormat="1" applyFont="1" applyFill="1" applyBorder="1" applyAlignment="1">
      <alignment horizontal="right" vertical="center" wrapText="1"/>
    </xf>
    <xf numFmtId="165" fontId="19" fillId="0" borderId="1" xfId="0" applyNumberFormat="1" applyFont="1" applyBorder="1" applyAlignment="1">
      <alignment horizontal="right" vertical="center" wrapText="1"/>
    </xf>
    <xf numFmtId="2" fontId="20" fillId="0" borderId="1" xfId="0" applyNumberFormat="1" applyFont="1" applyBorder="1" applyAlignment="1">
      <alignment horizontal="right" vertical="center" wrapText="1"/>
    </xf>
    <xf numFmtId="9" fontId="20" fillId="0" borderId="1" xfId="0" applyNumberFormat="1" applyFont="1" applyBorder="1" applyAlignment="1">
      <alignment horizontal="right" vertical="center" wrapText="1"/>
    </xf>
    <xf numFmtId="164" fontId="21" fillId="3" borderId="1" xfId="0" applyNumberFormat="1" applyFont="1" applyFill="1" applyBorder="1" applyAlignment="1">
      <alignment horizontal="right" vertical="center" wrapText="1"/>
    </xf>
    <xf numFmtId="165" fontId="21" fillId="0" borderId="1" xfId="0" applyNumberFormat="1" applyFont="1" applyBorder="1" applyAlignment="1">
      <alignment horizontal="right" vertical="center" wrapText="1"/>
    </xf>
    <xf numFmtId="2" fontId="21" fillId="0" borderId="1" xfId="0" applyNumberFormat="1" applyFont="1" applyBorder="1" applyAlignment="1">
      <alignment horizontal="right" vertical="center" wrapText="1"/>
    </xf>
    <xf numFmtId="9" fontId="21" fillId="0" borderId="1" xfId="0" applyNumberFormat="1" applyFont="1" applyBorder="1" applyAlignment="1">
      <alignment horizontal="right" vertical="center" wrapText="1"/>
    </xf>
    <xf numFmtId="0" fontId="18" fillId="4" borderId="1" xfId="0" applyFont="1" applyFill="1" applyBorder="1" applyAlignment="1">
      <alignment horizontal="center" vertical="center" wrapText="1"/>
    </xf>
    <xf numFmtId="0" fontId="20" fillId="4" borderId="1" xfId="0" applyFont="1" applyFill="1" applyBorder="1" applyAlignment="1">
      <alignment vertical="center" wrapText="1"/>
    </xf>
    <xf numFmtId="164" fontId="21" fillId="4" borderId="1" xfId="0" applyNumberFormat="1" applyFont="1" applyFill="1" applyBorder="1" applyAlignment="1">
      <alignment horizontal="right" vertical="center" wrapText="1"/>
    </xf>
    <xf numFmtId="165" fontId="21" fillId="4" borderId="1" xfId="0" applyNumberFormat="1" applyFont="1" applyFill="1" applyBorder="1" applyAlignment="1">
      <alignment horizontal="right" vertical="center" wrapText="1"/>
    </xf>
    <xf numFmtId="2" fontId="21" fillId="4" borderId="1" xfId="0" applyNumberFormat="1" applyFont="1" applyFill="1" applyBorder="1" applyAlignment="1">
      <alignment horizontal="right" vertical="center" wrapText="1"/>
    </xf>
    <xf numFmtId="9" fontId="21" fillId="4" borderId="1" xfId="0" applyNumberFormat="1" applyFont="1" applyFill="1" applyBorder="1" applyAlignment="1">
      <alignment horizontal="right"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vertical="center" wrapText="1"/>
    </xf>
    <xf numFmtId="164" fontId="21" fillId="5" borderId="1" xfId="0" applyNumberFormat="1" applyFont="1" applyFill="1" applyBorder="1" applyAlignment="1">
      <alignment horizontal="right" vertical="center" wrapText="1"/>
    </xf>
    <xf numFmtId="165" fontId="21" fillId="5" borderId="1" xfId="0" applyNumberFormat="1" applyFont="1" applyFill="1" applyBorder="1" applyAlignment="1">
      <alignment horizontal="right" vertical="center" wrapText="1"/>
    </xf>
    <xf numFmtId="2" fontId="21" fillId="5" borderId="1" xfId="0" applyNumberFormat="1" applyFont="1" applyFill="1" applyBorder="1" applyAlignment="1">
      <alignment horizontal="right" vertical="center" wrapText="1"/>
    </xf>
    <xf numFmtId="9" fontId="21" fillId="5" borderId="1" xfId="0" applyNumberFormat="1" applyFont="1" applyFill="1" applyBorder="1" applyAlignment="1">
      <alignment horizontal="right" vertical="center" wrapText="1"/>
    </xf>
    <xf numFmtId="0" fontId="13" fillId="2"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0" borderId="1" xfId="0" applyFont="1" applyBorder="1" applyAlignment="1">
      <alignment vertical="center" wrapText="1"/>
    </xf>
    <xf numFmtId="2" fontId="15" fillId="3"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2" fontId="15"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14" fillId="2" borderId="5" xfId="0"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0" fontId="3" fillId="6" borderId="1" xfId="0" applyFont="1" applyFill="1" applyBorder="1" applyAlignment="1">
      <alignment vertical="center" wrapText="1"/>
    </xf>
    <xf numFmtId="165" fontId="3" fillId="6" borderId="1"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1" fillId="6" borderId="1" xfId="0" applyFont="1" applyFill="1" applyBorder="1" applyAlignment="1">
      <alignment vertical="center" wrapText="1"/>
    </xf>
    <xf numFmtId="165" fontId="3" fillId="6" borderId="1"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xf>
    <xf numFmtId="165" fontId="3" fillId="0" borderId="1" xfId="0" applyNumberFormat="1" applyFont="1" applyFill="1" applyBorder="1" applyAlignment="1">
      <alignment horizontal="center" vertical="center"/>
    </xf>
    <xf numFmtId="165" fontId="1" fillId="6" borderId="1" xfId="0" applyNumberFormat="1" applyFont="1" applyFill="1" applyBorder="1" applyAlignment="1">
      <alignment horizontal="center" vertical="center"/>
    </xf>
    <xf numFmtId="165" fontId="1" fillId="6"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xf>
    <xf numFmtId="164" fontId="14" fillId="0" borderId="1" xfId="1" applyNumberFormat="1" applyFont="1" applyBorder="1" applyAlignment="1">
      <alignment horizontal="center" vertical="center" wrapText="1"/>
    </xf>
    <xf numFmtId="0" fontId="13" fillId="2" borderId="1" xfId="0" applyFont="1" applyFill="1" applyBorder="1" applyAlignment="1">
      <alignment horizontal="center" vertical="center" wrapText="1"/>
    </xf>
    <xf numFmtId="9" fontId="14" fillId="0" borderId="1" xfId="0" applyNumberFormat="1" applyFont="1" applyBorder="1" applyAlignment="1">
      <alignment vertical="center"/>
    </xf>
    <xf numFmtId="0" fontId="4" fillId="0" borderId="0" xfId="0" applyFont="1" applyBorder="1" applyAlignment="1">
      <alignment horizontal="left" vertical="center"/>
    </xf>
    <xf numFmtId="0" fontId="15" fillId="3" borderId="1" xfId="0" applyFont="1" applyFill="1" applyBorder="1" applyAlignment="1">
      <alignment horizontal="center" vertical="center" wrapTex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4" xfId="0" applyFont="1" applyFill="1" applyBorder="1" applyAlignment="1">
      <alignment horizontal="center" vertical="center"/>
    </xf>
    <xf numFmtId="0" fontId="4" fillId="0" borderId="0" xfId="0" applyFont="1" applyAlignment="1">
      <alignment horizontal="left" vertical="center"/>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Border="1" applyAlignment="1">
      <alignment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 xfId="0" applyFont="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 fillId="6" borderId="4" xfId="0" applyFont="1" applyFill="1" applyBorder="1" applyAlignment="1">
      <alignment vertical="center" wrapText="1"/>
    </xf>
    <xf numFmtId="0" fontId="1" fillId="6" borderId="1" xfId="0" applyFont="1" applyFill="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6" borderId="4" xfId="0" applyFont="1" applyFill="1" applyBorder="1" applyAlignment="1">
      <alignment horizontal="center" vertical="center" wrapText="1"/>
    </xf>
    <xf numFmtId="0" fontId="3" fillId="6" borderId="4" xfId="0" applyFont="1" applyFill="1" applyBorder="1" applyAlignment="1">
      <alignment vertical="center" wrapText="1"/>
    </xf>
    <xf numFmtId="0" fontId="3" fillId="6" borderId="1" xfId="0" applyFont="1" applyFill="1" applyBorder="1" applyAlignment="1">
      <alignmen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0</xdr:rowOff>
    </xdr:from>
    <xdr:to>
      <xdr:col>7</xdr:col>
      <xdr:colOff>600075</xdr:colOff>
      <xdr:row>45</xdr:row>
      <xdr:rowOff>57149</xdr:rowOff>
    </xdr:to>
    <xdr:sp macro="" textlink="">
      <xdr:nvSpPr>
        <xdr:cNvPr id="2" name="TextBox 1">
          <a:extLst>
            <a:ext uri="{FF2B5EF4-FFF2-40B4-BE49-F238E27FC236}">
              <a16:creationId xmlns:a16="http://schemas.microsoft.com/office/drawing/2014/main" id="{C43BB8E4-C5C2-4837-8668-DD59E1334C7E}"/>
            </a:ext>
          </a:extLst>
        </xdr:cNvPr>
        <xdr:cNvSpPr txBox="1"/>
      </xdr:nvSpPr>
      <xdr:spPr>
        <a:xfrm>
          <a:off x="0" y="7343775"/>
          <a:ext cx="6762750" cy="704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a:t>* SA Eesti Teadusagentuuri projektidest 31 (toetusest 2,4 mln eurot) on otseselt teaduskoostööd toetavad projektid (ERA-Net-id, kus raha läheb teadlastele) ja 18 (toetusest 1.81 mln eurot) võrgustumisprojektid (rahastus Euroopa Liidu noorteadlaste konkurssi läbiviimiseks, agentuuri töö paremaks korraldamiseks või koordineerimiseks, nt NCP projektid jt).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66676</xdr:rowOff>
    </xdr:from>
    <xdr:ext cx="7753350" cy="287655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5250" y="66676"/>
          <a:ext cx="7753350" cy="287655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t-EE" sz="1100">
              <a:solidFill>
                <a:schemeClr val="tx1"/>
              </a:solidFill>
              <a:effectLst/>
              <a:latin typeface="+mn-lt"/>
              <a:ea typeface="+mn-ea"/>
              <a:cs typeface="+mn-cs"/>
            </a:rPr>
            <a:t>Ülevaade Eesti osalemisest raamprogrammis Horisont 2020 aastatel 2014-2020 on koostatud esitatud taotlusi, taotlejaid ja rahastuse saanud projekte kajastava Euroopa Komisjoni mitteavaliku, 05.01.2021 seisuga uuendatud andmebaasi eCORDA (External COmmon Research DAtawarehouse) põhjal.</a:t>
          </a:r>
        </a:p>
        <a:p>
          <a:r>
            <a:rPr lang="et-EE" sz="1100">
              <a:solidFill>
                <a:schemeClr val="tx1"/>
              </a:solidFill>
              <a:effectLst/>
              <a:latin typeface="+mn-lt"/>
              <a:ea typeface="+mn-ea"/>
              <a:cs typeface="+mn-cs"/>
            </a:rPr>
            <a:t> </a:t>
          </a:r>
        </a:p>
        <a:p>
          <a:r>
            <a:rPr lang="et-EE" sz="1100">
              <a:solidFill>
                <a:schemeClr val="tx1"/>
              </a:solidFill>
              <a:effectLst/>
              <a:latin typeface="+mn-lt"/>
              <a:ea typeface="+mn-ea"/>
              <a:cs typeface="+mn-cs"/>
            </a:rPr>
            <a:t>Selgituseks lugejale:</a:t>
          </a:r>
        </a:p>
        <a:p>
          <a:pPr lvl="0"/>
          <a:r>
            <a:rPr lang="et-EE" sz="1100">
              <a:solidFill>
                <a:schemeClr val="tx1"/>
              </a:solidFill>
              <a:effectLst/>
              <a:latin typeface="+mn-lt"/>
              <a:ea typeface="+mn-ea"/>
              <a:cs typeface="+mn-cs"/>
            </a:rPr>
            <a:t>eCORDA andmebaasi uuendused puudutavad ka varasemaid aastaid (joone alla jäänud taotlus rahastatakse täiendava rahastuse leidmisel või algselt edukaks osutunud taotluse grandilepingu allkirjastamise nurjumisel, Eesti partner lahkub või liitub projektiga hiljem vms), mistõttu iga uuendus võib muuta varasemate aastate summasid.</a:t>
          </a:r>
        </a:p>
        <a:p>
          <a:pPr lvl="0"/>
          <a:r>
            <a:rPr lang="et-EE" sz="1100">
              <a:solidFill>
                <a:schemeClr val="tx1"/>
              </a:solidFill>
              <a:effectLst/>
              <a:latin typeface="+mn-lt"/>
              <a:ea typeface="+mn-ea"/>
              <a:cs typeface="+mn-cs"/>
            </a:rPr>
            <a:t>VKE - väikese ja keskmise suurusega ettevõte.</a:t>
          </a:r>
        </a:p>
        <a:p>
          <a:pPr lvl="0"/>
          <a:r>
            <a:rPr lang="et-EE" sz="1100">
              <a:solidFill>
                <a:schemeClr val="tx1"/>
              </a:solidFill>
              <a:effectLst/>
              <a:latin typeface="+mn-lt"/>
              <a:ea typeface="+mn-ea"/>
              <a:cs typeface="+mn-cs"/>
            </a:rPr>
            <a:t>TTE – täistööaja ekvivalent ehk 1.0 töökoormusele taandatud täistöökohtade summa (</a:t>
          </a:r>
          <a:r>
            <a:rPr lang="et-EE" sz="1100" i="1">
              <a:solidFill>
                <a:schemeClr val="tx1"/>
              </a:solidFill>
              <a:effectLst/>
              <a:latin typeface="+mn-lt"/>
              <a:ea typeface="+mn-ea"/>
              <a:cs typeface="+mn-cs"/>
            </a:rPr>
            <a:t>full-time equivalent, FTE</a:t>
          </a:r>
          <a:r>
            <a:rPr lang="et-EE" sz="1100">
              <a:solidFill>
                <a:schemeClr val="tx1"/>
              </a:solidFill>
              <a:effectLst/>
              <a:latin typeface="+mn-lt"/>
              <a:ea typeface="+mn-ea"/>
              <a:cs typeface="+mn-cs"/>
            </a:rPr>
            <a:t>).</a:t>
          </a:r>
        </a:p>
        <a:p>
          <a:pPr lvl="0"/>
          <a:r>
            <a:rPr lang="et-EE" sz="1100">
              <a:solidFill>
                <a:schemeClr val="tx1"/>
              </a:solidFill>
              <a:effectLst/>
              <a:latin typeface="+mn-lt"/>
              <a:ea typeface="+mn-ea"/>
              <a:cs typeface="+mn-cs"/>
            </a:rPr>
            <a:t>EL13 – Euroopa Liiduga liitunud riigid alates 2004. aastast; EL15 – Euroopa Liiduga enne 2004. aastat liitunud riigid.</a:t>
          </a:r>
        </a:p>
        <a:p>
          <a:endParaRPr lang="et-EE" sz="1100">
            <a:solidFill>
              <a:schemeClr val="tx1"/>
            </a:solidFill>
            <a:effectLst/>
            <a:latin typeface="+mn-lt"/>
            <a:ea typeface="+mn-ea"/>
            <a:cs typeface="+mn-cs"/>
          </a:endParaRPr>
        </a:p>
        <a:p>
          <a:r>
            <a:rPr lang="et-EE" sz="1100">
              <a:solidFill>
                <a:schemeClr val="tx1"/>
              </a:solidFill>
              <a:effectLst/>
              <a:latin typeface="+mn-lt"/>
              <a:ea typeface="+mn-ea"/>
              <a:cs typeface="+mn-cs"/>
            </a:rPr>
            <a:t>Kontakt: Eesti Teadusagentuuri analüüsiosakond, </a:t>
          </a:r>
          <a:r>
            <a:rPr lang="et-EE" sz="1100" u="none" strike="noStrike">
              <a:solidFill>
                <a:schemeClr val="tx1"/>
              </a:solidFill>
              <a:effectLst/>
              <a:latin typeface="+mn-lt"/>
              <a:ea typeface="+mn-ea"/>
              <a:cs typeface="+mn-cs"/>
              <a:hlinkClick xmlns:r="http://schemas.openxmlformats.org/officeDocument/2006/relationships" r:id=""/>
            </a:rPr>
            <a:t>http://www.etag.ee/teadusagentuur/kontaktid/analuusiosakond/</a:t>
          </a:r>
          <a:r>
            <a:rPr lang="et-EE" sz="1100">
              <a:solidFill>
                <a:schemeClr val="tx1"/>
              </a:solidFill>
              <a:effectLst/>
              <a:latin typeface="+mn-lt"/>
              <a:ea typeface="+mn-ea"/>
              <a:cs typeface="+mn-cs"/>
            </a:rPr>
            <a:t>		</a:t>
          </a:r>
          <a:endParaRPr lang="et-EE" sz="1100"/>
        </a:p>
      </xdr:txBody>
    </xdr:sp>
    <xdr:clientData/>
  </xdr:one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workbookViewId="0">
      <selection activeCell="D35" sqref="D35"/>
    </sheetView>
  </sheetViews>
  <sheetFormatPr defaultRowHeight="15" x14ac:dyDescent="0.25"/>
  <cols>
    <col min="2" max="2" width="8.42578125" customWidth="1"/>
    <col min="3" max="3" width="9.42578125" customWidth="1"/>
    <col min="4" max="4" width="8.42578125" customWidth="1"/>
    <col min="5" max="5" width="11.7109375" customWidth="1"/>
    <col min="6" max="6" width="9" customWidth="1"/>
    <col min="7" max="7" width="9.140625" customWidth="1"/>
  </cols>
  <sheetData>
    <row r="1" spans="1:9" x14ac:dyDescent="0.25">
      <c r="A1" s="100" t="s">
        <v>121</v>
      </c>
      <c r="B1" s="100"/>
      <c r="C1" s="100"/>
      <c r="D1" s="100"/>
      <c r="E1" s="100"/>
      <c r="F1" s="100"/>
      <c r="G1" s="100"/>
      <c r="H1" s="4"/>
      <c r="I1" s="4"/>
    </row>
    <row r="2" spans="1:9" x14ac:dyDescent="0.25">
      <c r="A2" s="3"/>
      <c r="B2" s="3"/>
      <c r="C2" s="3"/>
      <c r="D2" s="3"/>
      <c r="E2" s="3"/>
      <c r="F2" s="3"/>
      <c r="G2" s="3"/>
      <c r="H2" s="4"/>
      <c r="I2" s="4"/>
    </row>
    <row r="3" spans="1:9" ht="49.5" customHeight="1" x14ac:dyDescent="0.25">
      <c r="A3" s="32"/>
      <c r="B3" s="20" t="s">
        <v>0</v>
      </c>
      <c r="C3" s="98" t="s">
        <v>148</v>
      </c>
      <c r="D3" s="20" t="s">
        <v>1</v>
      </c>
      <c r="E3" s="20" t="s">
        <v>2</v>
      </c>
      <c r="F3" s="20" t="s">
        <v>3</v>
      </c>
      <c r="G3" s="20" t="s">
        <v>4</v>
      </c>
    </row>
    <row r="4" spans="1:9" ht="12" customHeight="1" x14ac:dyDescent="0.25">
      <c r="A4" s="101" t="s">
        <v>5</v>
      </c>
      <c r="B4" s="22">
        <v>2014</v>
      </c>
      <c r="C4" s="33">
        <v>24.853292</v>
      </c>
      <c r="D4" s="34">
        <v>630</v>
      </c>
      <c r="E4" s="34">
        <v>103</v>
      </c>
      <c r="F4" s="35">
        <v>0.16350000000000001</v>
      </c>
      <c r="G4" s="36">
        <v>0.15459999999999999</v>
      </c>
      <c r="H4" s="18"/>
    </row>
    <row r="5" spans="1:9" ht="12" customHeight="1" x14ac:dyDescent="0.25">
      <c r="A5" s="101"/>
      <c r="B5" s="22">
        <v>2015</v>
      </c>
      <c r="C5" s="33">
        <v>27.591467999999999</v>
      </c>
      <c r="D5" s="34">
        <v>813</v>
      </c>
      <c r="E5" s="34">
        <v>75</v>
      </c>
      <c r="F5" s="35">
        <v>9.2299999999999993E-2</v>
      </c>
      <c r="G5" s="36">
        <v>0.1137</v>
      </c>
      <c r="H5" s="18"/>
    </row>
    <row r="6" spans="1:9" ht="12" customHeight="1" x14ac:dyDescent="0.25">
      <c r="A6" s="101"/>
      <c r="B6" s="22">
        <v>2016</v>
      </c>
      <c r="C6" s="33">
        <v>9.9087110000000003</v>
      </c>
      <c r="D6" s="34">
        <v>590</v>
      </c>
      <c r="E6" s="34">
        <v>64</v>
      </c>
      <c r="F6" s="35">
        <v>0.1085</v>
      </c>
      <c r="G6" s="36">
        <v>0.17080000000000001</v>
      </c>
      <c r="H6" s="18"/>
    </row>
    <row r="7" spans="1:9" ht="12" customHeight="1" x14ac:dyDescent="0.25">
      <c r="A7" s="101"/>
      <c r="B7" s="22">
        <v>2017</v>
      </c>
      <c r="C7" s="33">
        <v>50.102862000000002</v>
      </c>
      <c r="D7" s="34">
        <v>770</v>
      </c>
      <c r="E7" s="34">
        <v>112</v>
      </c>
      <c r="F7" s="35">
        <v>0.14549999999999999</v>
      </c>
      <c r="G7" s="36">
        <v>0.14749999999999999</v>
      </c>
      <c r="H7" s="18"/>
    </row>
    <row r="8" spans="1:9" ht="12" customHeight="1" x14ac:dyDescent="0.25">
      <c r="A8" s="101"/>
      <c r="B8" s="22">
        <v>2018</v>
      </c>
      <c r="C8" s="33">
        <v>46.341794999999998</v>
      </c>
      <c r="D8" s="34">
        <v>743</v>
      </c>
      <c r="E8" s="34">
        <v>130</v>
      </c>
      <c r="F8" s="35">
        <v>0.17499999999999999</v>
      </c>
      <c r="G8" s="36">
        <v>0.18329999999999999</v>
      </c>
      <c r="H8" s="18"/>
    </row>
    <row r="9" spans="1:9" ht="12" customHeight="1" x14ac:dyDescent="0.25">
      <c r="A9" s="101"/>
      <c r="B9" s="22">
        <v>2019</v>
      </c>
      <c r="C9" s="33">
        <v>40.624200000000002</v>
      </c>
      <c r="D9" s="34">
        <v>900</v>
      </c>
      <c r="E9" s="34">
        <v>145</v>
      </c>
      <c r="F9" s="35">
        <v>0.16109999999999999</v>
      </c>
      <c r="G9" s="36">
        <v>0.17849999999999999</v>
      </c>
      <c r="H9" s="18"/>
    </row>
    <row r="10" spans="1:9" ht="12" customHeight="1" x14ac:dyDescent="0.25">
      <c r="A10" s="101"/>
      <c r="B10" s="22">
        <v>2020</v>
      </c>
      <c r="C10" s="33">
        <v>26.325887000000002</v>
      </c>
      <c r="D10" s="34">
        <v>813</v>
      </c>
      <c r="E10" s="34">
        <v>108</v>
      </c>
      <c r="F10" s="35">
        <v>0.1328</v>
      </c>
      <c r="G10" s="36">
        <v>0.15620000000000001</v>
      </c>
      <c r="H10" s="18"/>
    </row>
    <row r="11" spans="1:9" ht="12" customHeight="1" x14ac:dyDescent="0.25">
      <c r="A11" s="101"/>
      <c r="B11" s="37" t="s">
        <v>119</v>
      </c>
      <c r="C11" s="38">
        <v>225.74821499999999</v>
      </c>
      <c r="D11" s="39">
        <v>5259</v>
      </c>
      <c r="E11" s="39">
        <v>737</v>
      </c>
      <c r="F11" s="40">
        <v>0.1401</v>
      </c>
      <c r="G11" s="41">
        <v>0.13930000000000001</v>
      </c>
      <c r="H11" s="18"/>
    </row>
    <row r="12" spans="1:9" ht="12" customHeight="1" x14ac:dyDescent="0.25">
      <c r="A12" s="101" t="s">
        <v>6</v>
      </c>
      <c r="B12" s="22">
        <v>2014</v>
      </c>
      <c r="C12" s="33">
        <v>5.9809590000000004</v>
      </c>
      <c r="D12" s="34">
        <v>209</v>
      </c>
      <c r="E12" s="34">
        <v>30</v>
      </c>
      <c r="F12" s="35">
        <v>0.14349999999999999</v>
      </c>
      <c r="G12" s="36">
        <v>0.1285</v>
      </c>
    </row>
    <row r="13" spans="1:9" ht="12" customHeight="1" x14ac:dyDescent="0.25">
      <c r="A13" s="101"/>
      <c r="B13" s="22">
        <v>2015</v>
      </c>
      <c r="C13" s="33">
        <v>8.5265170000000001</v>
      </c>
      <c r="D13" s="34">
        <v>244</v>
      </c>
      <c r="E13" s="34">
        <v>22</v>
      </c>
      <c r="F13" s="35">
        <v>9.0200000000000002E-2</v>
      </c>
      <c r="G13" s="36">
        <v>9.5899999999999999E-2</v>
      </c>
    </row>
    <row r="14" spans="1:9" ht="12" customHeight="1" x14ac:dyDescent="0.25">
      <c r="A14" s="101"/>
      <c r="B14" s="22">
        <v>2016</v>
      </c>
      <c r="C14" s="42">
        <v>3.223706</v>
      </c>
      <c r="D14" s="43">
        <v>246</v>
      </c>
      <c r="E14" s="43">
        <v>20</v>
      </c>
      <c r="F14" s="35">
        <v>8.1299999999999997E-2</v>
      </c>
      <c r="G14" s="36">
        <v>0.1323</v>
      </c>
    </row>
    <row r="15" spans="1:9" ht="12" customHeight="1" x14ac:dyDescent="0.25">
      <c r="A15" s="101"/>
      <c r="B15" s="22">
        <v>2017</v>
      </c>
      <c r="C15" s="42">
        <v>12.405787999999999</v>
      </c>
      <c r="D15" s="43">
        <v>317</v>
      </c>
      <c r="E15" s="43">
        <v>32</v>
      </c>
      <c r="F15" s="35">
        <v>0.1009</v>
      </c>
      <c r="G15" s="36">
        <v>0.1101</v>
      </c>
    </row>
    <row r="16" spans="1:9" ht="12" customHeight="1" x14ac:dyDescent="0.25">
      <c r="A16" s="101"/>
      <c r="B16" s="22">
        <v>2018</v>
      </c>
      <c r="C16" s="42">
        <v>10.643521</v>
      </c>
      <c r="D16" s="43">
        <v>306</v>
      </c>
      <c r="E16" s="43">
        <v>37</v>
      </c>
      <c r="F16" s="35">
        <v>0.12089999999999999</v>
      </c>
      <c r="G16" s="36">
        <v>0.14280000000000001</v>
      </c>
    </row>
    <row r="17" spans="1:7" ht="12" customHeight="1" x14ac:dyDescent="0.25">
      <c r="A17" s="101"/>
      <c r="B17" s="22">
        <v>2019</v>
      </c>
      <c r="C17" s="42">
        <v>8.6084160000000001</v>
      </c>
      <c r="D17" s="43">
        <v>330</v>
      </c>
      <c r="E17" s="43">
        <v>33</v>
      </c>
      <c r="F17" s="35">
        <v>0.1</v>
      </c>
      <c r="G17" s="36">
        <v>0.13389999999999999</v>
      </c>
    </row>
    <row r="18" spans="1:7" ht="12" customHeight="1" x14ac:dyDescent="0.25">
      <c r="A18" s="101"/>
      <c r="B18" s="22">
        <v>2020</v>
      </c>
      <c r="C18" s="42">
        <v>10.563594</v>
      </c>
      <c r="D18" s="43">
        <v>334</v>
      </c>
      <c r="E18" s="43">
        <v>27</v>
      </c>
      <c r="F18" s="35">
        <v>8.0799999999999997E-2</v>
      </c>
      <c r="G18" s="36">
        <v>0.1072</v>
      </c>
    </row>
    <row r="19" spans="1:7" ht="12" customHeight="1" x14ac:dyDescent="0.25">
      <c r="A19" s="101"/>
      <c r="B19" s="44" t="s">
        <v>120</v>
      </c>
      <c r="C19" s="45">
        <v>59.952500000000001</v>
      </c>
      <c r="D19" s="46">
        <v>1986</v>
      </c>
      <c r="E19" s="26">
        <v>201</v>
      </c>
      <c r="F19" s="40">
        <v>0.1012</v>
      </c>
      <c r="G19" s="41">
        <v>0.12130000000000001</v>
      </c>
    </row>
    <row r="20" spans="1:7" x14ac:dyDescent="0.25">
      <c r="A20" s="5" t="s">
        <v>149</v>
      </c>
    </row>
  </sheetData>
  <mergeCells count="3">
    <mergeCell ref="A1:G1"/>
    <mergeCell ref="A4:A11"/>
    <mergeCell ref="A12:A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
  <sheetViews>
    <sheetView workbookViewId="0">
      <selection activeCell="Q7" sqref="Q7"/>
    </sheetView>
  </sheetViews>
  <sheetFormatPr defaultRowHeight="15" x14ac:dyDescent="0.25"/>
  <cols>
    <col min="1" max="1" width="13.5703125" customWidth="1"/>
    <col min="3" max="3" width="8.28515625" customWidth="1"/>
    <col min="5" max="5" width="8.28515625" customWidth="1"/>
    <col min="7" max="7" width="8.42578125" customWidth="1"/>
    <col min="8" max="8" width="9" customWidth="1"/>
    <col min="9" max="9" width="6.140625" customWidth="1"/>
    <col min="10" max="10" width="7" customWidth="1"/>
    <col min="11" max="11" width="17.7109375" customWidth="1"/>
  </cols>
  <sheetData>
    <row r="1" spans="1:11" x14ac:dyDescent="0.25">
      <c r="A1" s="105" t="s">
        <v>122</v>
      </c>
      <c r="B1" s="105"/>
      <c r="C1" s="105"/>
      <c r="D1" s="105"/>
      <c r="E1" s="105"/>
      <c r="F1" s="105"/>
      <c r="G1" s="105"/>
      <c r="H1" s="105"/>
      <c r="I1" s="105"/>
      <c r="J1" s="105"/>
      <c r="K1" s="105"/>
    </row>
    <row r="2" spans="1:11" x14ac:dyDescent="0.25">
      <c r="A2" s="2"/>
      <c r="B2" s="2"/>
      <c r="C2" s="2"/>
      <c r="D2" s="2"/>
      <c r="E2" s="2"/>
      <c r="F2" s="2"/>
      <c r="G2" s="2"/>
      <c r="H2" s="2"/>
      <c r="I2" s="2"/>
      <c r="J2" s="2"/>
      <c r="K2" s="2"/>
    </row>
    <row r="3" spans="1:11" x14ac:dyDescent="0.25">
      <c r="A3" s="106" t="s">
        <v>7</v>
      </c>
      <c r="B3" s="102" t="s">
        <v>8</v>
      </c>
      <c r="C3" s="103"/>
      <c r="D3" s="103"/>
      <c r="E3" s="104"/>
      <c r="F3" s="107" t="s">
        <v>9</v>
      </c>
      <c r="G3" s="107"/>
      <c r="H3" s="107"/>
      <c r="I3" s="107"/>
      <c r="J3" s="106" t="s">
        <v>10</v>
      </c>
    </row>
    <row r="4" spans="1:11" ht="60" x14ac:dyDescent="0.25">
      <c r="A4" s="106"/>
      <c r="B4" s="98" t="s">
        <v>147</v>
      </c>
      <c r="C4" s="98" t="s">
        <v>144</v>
      </c>
      <c r="D4" s="98" t="s">
        <v>145</v>
      </c>
      <c r="E4" s="98" t="s">
        <v>146</v>
      </c>
      <c r="F4" s="98" t="s">
        <v>147</v>
      </c>
      <c r="G4" s="98" t="s">
        <v>144</v>
      </c>
      <c r="H4" s="98" t="s">
        <v>145</v>
      </c>
      <c r="I4" s="20" t="s">
        <v>11</v>
      </c>
      <c r="J4" s="106"/>
    </row>
    <row r="5" spans="1:11" ht="12.75" customHeight="1" x14ac:dyDescent="0.25">
      <c r="A5" s="21">
        <v>2014</v>
      </c>
      <c r="B5" s="22">
        <v>13</v>
      </c>
      <c r="C5" s="22">
        <v>13</v>
      </c>
      <c r="D5" s="22">
        <v>16</v>
      </c>
      <c r="E5" s="22">
        <v>42</v>
      </c>
      <c r="F5" s="23">
        <v>3.5531573399999998</v>
      </c>
      <c r="G5" s="23">
        <v>2.0161396799999998</v>
      </c>
      <c r="H5" s="23">
        <v>1.6908016499999998</v>
      </c>
      <c r="I5" s="24">
        <v>7.2600986699999996</v>
      </c>
      <c r="J5" s="25">
        <v>35</v>
      </c>
    </row>
    <row r="6" spans="1:11" ht="12.75" customHeight="1" x14ac:dyDescent="0.25">
      <c r="A6" s="21">
        <v>2015</v>
      </c>
      <c r="B6" s="22">
        <v>56</v>
      </c>
      <c r="C6" s="22">
        <v>48</v>
      </c>
      <c r="D6" s="22">
        <v>31</v>
      </c>
      <c r="E6" s="22">
        <v>135</v>
      </c>
      <c r="F6" s="23">
        <v>24.57938811</v>
      </c>
      <c r="G6" s="23">
        <v>11.764036619999999</v>
      </c>
      <c r="H6" s="23">
        <v>7.48620587</v>
      </c>
      <c r="I6" s="24">
        <v>43.829630599999994</v>
      </c>
      <c r="J6" s="25">
        <v>109</v>
      </c>
    </row>
    <row r="7" spans="1:11" ht="12.75" customHeight="1" x14ac:dyDescent="0.25">
      <c r="A7" s="21">
        <v>2016</v>
      </c>
      <c r="B7" s="22">
        <v>37</v>
      </c>
      <c r="C7" s="22">
        <v>22</v>
      </c>
      <c r="D7" s="22">
        <v>22</v>
      </c>
      <c r="E7" s="22">
        <v>81</v>
      </c>
      <c r="F7" s="23">
        <v>7.9899555800000002</v>
      </c>
      <c r="G7" s="23">
        <v>7.5748464999999996</v>
      </c>
      <c r="H7" s="23">
        <v>1.7161706200000002</v>
      </c>
      <c r="I7" s="24">
        <v>17.2809727</v>
      </c>
      <c r="J7" s="26">
        <v>65</v>
      </c>
    </row>
    <row r="8" spans="1:11" ht="12.75" customHeight="1" x14ac:dyDescent="0.25">
      <c r="A8" s="21">
        <v>2017</v>
      </c>
      <c r="B8" s="22">
        <v>29</v>
      </c>
      <c r="C8" s="22">
        <v>45</v>
      </c>
      <c r="D8" s="22">
        <v>34</v>
      </c>
      <c r="E8" s="22">
        <v>108</v>
      </c>
      <c r="F8" s="23">
        <v>7.541418039999999</v>
      </c>
      <c r="G8" s="23">
        <v>11.661308570000001</v>
      </c>
      <c r="H8" s="23">
        <v>4.5844762499999998</v>
      </c>
      <c r="I8" s="24">
        <v>23.787202860000001</v>
      </c>
      <c r="J8" s="25">
        <v>76</v>
      </c>
    </row>
    <row r="9" spans="1:11" ht="12.75" customHeight="1" x14ac:dyDescent="0.25">
      <c r="A9" s="21">
        <v>2018</v>
      </c>
      <c r="B9" s="22">
        <v>46</v>
      </c>
      <c r="C9" s="22">
        <v>40</v>
      </c>
      <c r="D9" s="22">
        <v>34</v>
      </c>
      <c r="E9" s="22">
        <v>120</v>
      </c>
      <c r="F9" s="23">
        <v>21.088046519999999</v>
      </c>
      <c r="G9" s="23">
        <v>20.625749890000002</v>
      </c>
      <c r="H9" s="23">
        <v>4.1210806500000006</v>
      </c>
      <c r="I9" s="24">
        <v>45.834877060000004</v>
      </c>
      <c r="J9" s="25">
        <v>99</v>
      </c>
    </row>
    <row r="10" spans="1:11" ht="12.75" customHeight="1" x14ac:dyDescent="0.25">
      <c r="A10" s="21">
        <v>2019</v>
      </c>
      <c r="B10" s="22">
        <v>62</v>
      </c>
      <c r="C10" s="22">
        <v>39</v>
      </c>
      <c r="D10" s="22">
        <v>44</v>
      </c>
      <c r="E10" s="22">
        <v>145</v>
      </c>
      <c r="F10" s="23">
        <v>37.271919179999998</v>
      </c>
      <c r="G10" s="23">
        <v>7.1763795199999993</v>
      </c>
      <c r="H10" s="23">
        <v>5.1684242200000003</v>
      </c>
      <c r="I10" s="24">
        <v>49.616722919999994</v>
      </c>
      <c r="J10" s="25">
        <v>118</v>
      </c>
    </row>
    <row r="11" spans="1:11" ht="12.75" customHeight="1" x14ac:dyDescent="0.25">
      <c r="A11" s="21">
        <v>2020</v>
      </c>
      <c r="B11" s="22">
        <v>82</v>
      </c>
      <c r="C11" s="22">
        <v>44</v>
      </c>
      <c r="D11" s="22">
        <v>41</v>
      </c>
      <c r="E11" s="22">
        <v>167</v>
      </c>
      <c r="F11" s="23">
        <v>28.144806239999998</v>
      </c>
      <c r="G11" s="23">
        <v>17.858884750000001</v>
      </c>
      <c r="H11" s="23">
        <v>5.3940841200000005</v>
      </c>
      <c r="I11" s="24">
        <v>51.397775109999998</v>
      </c>
      <c r="J11" s="25">
        <v>128</v>
      </c>
    </row>
    <row r="12" spans="1:11" ht="12.75" customHeight="1" x14ac:dyDescent="0.25">
      <c r="A12" s="27" t="s">
        <v>123</v>
      </c>
      <c r="B12" s="28">
        <v>325</v>
      </c>
      <c r="C12" s="28">
        <v>251</v>
      </c>
      <c r="D12" s="28">
        <v>222</v>
      </c>
      <c r="E12" s="28">
        <v>798</v>
      </c>
      <c r="F12" s="24">
        <v>130.16869101</v>
      </c>
      <c r="G12" s="24">
        <v>78.677345529999997</v>
      </c>
      <c r="H12" s="24">
        <v>30.161243379999998</v>
      </c>
      <c r="I12" s="24">
        <v>239.00727991999995</v>
      </c>
      <c r="J12" s="28">
        <v>630</v>
      </c>
    </row>
    <row r="13" spans="1:11" ht="24" customHeight="1" x14ac:dyDescent="0.25">
      <c r="A13" s="29" t="s">
        <v>124</v>
      </c>
      <c r="B13" s="30">
        <f>B12/($B$12+$C$12+$D$12)</f>
        <v>0.40726817042606517</v>
      </c>
      <c r="C13" s="30">
        <f t="shared" ref="C13:D13" si="0">C12/($B$12+$C$12+$D$12)</f>
        <v>0.31453634085213034</v>
      </c>
      <c r="D13" s="30">
        <f t="shared" si="0"/>
        <v>0.2781954887218045</v>
      </c>
      <c r="E13" s="30">
        <v>1</v>
      </c>
      <c r="F13" s="31">
        <f>F12/($F$12+$G$12+$H$12)</f>
        <v>0.54462228536959123</v>
      </c>
      <c r="G13" s="31">
        <f t="shared" ref="G13:H13" si="1">G12/($F$12+$G$12+$H$12)</f>
        <v>0.3291838874377998</v>
      </c>
      <c r="H13" s="31">
        <f t="shared" si="1"/>
        <v>0.12619382719260896</v>
      </c>
      <c r="I13" s="99">
        <v>1</v>
      </c>
      <c r="J13" s="99"/>
    </row>
    <row r="14" spans="1:11" x14ac:dyDescent="0.25">
      <c r="A14" s="1" t="s">
        <v>12</v>
      </c>
    </row>
  </sheetData>
  <mergeCells count="5">
    <mergeCell ref="B3:E3"/>
    <mergeCell ref="A1:K1"/>
    <mergeCell ref="A3:A4"/>
    <mergeCell ref="F3:I3"/>
    <mergeCell ref="J3: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workbookViewId="0">
      <selection activeCell="A3" sqref="A3:G35"/>
    </sheetView>
  </sheetViews>
  <sheetFormatPr defaultRowHeight="15" x14ac:dyDescent="0.25"/>
  <cols>
    <col min="1" max="1" width="3.7109375" customWidth="1"/>
    <col min="2" max="2" width="11" customWidth="1"/>
    <col min="4" max="4" width="11.85546875" customWidth="1"/>
    <col min="5" max="5" width="7.42578125" customWidth="1"/>
    <col min="6" max="6" width="12.28515625" customWidth="1"/>
    <col min="7" max="7" width="11.140625" customWidth="1"/>
  </cols>
  <sheetData>
    <row r="1" spans="1:7" x14ac:dyDescent="0.25">
      <c r="A1" s="108" t="s">
        <v>125</v>
      </c>
      <c r="B1" s="108"/>
      <c r="C1" s="108"/>
      <c r="D1" s="108"/>
      <c r="E1" s="108"/>
      <c r="F1" s="108"/>
      <c r="G1" s="108"/>
    </row>
    <row r="3" spans="1:7" ht="69" customHeight="1" x14ac:dyDescent="0.25">
      <c r="A3" s="47" t="s">
        <v>13</v>
      </c>
      <c r="B3" s="47" t="s">
        <v>14</v>
      </c>
      <c r="C3" s="47" t="s">
        <v>15</v>
      </c>
      <c r="D3" s="47" t="s">
        <v>16</v>
      </c>
      <c r="E3" s="47" t="s">
        <v>17</v>
      </c>
      <c r="F3" s="47" t="s">
        <v>18</v>
      </c>
      <c r="G3" s="47" t="s">
        <v>19</v>
      </c>
    </row>
    <row r="4" spans="1:7" ht="12" customHeight="1" x14ac:dyDescent="0.25">
      <c r="A4" s="48">
        <v>1</v>
      </c>
      <c r="B4" s="49" t="s">
        <v>20</v>
      </c>
      <c r="C4" s="50">
        <v>0.19</v>
      </c>
      <c r="D4" s="51">
        <v>428.42340141434318</v>
      </c>
      <c r="E4" s="52">
        <v>0.38529295534432911</v>
      </c>
      <c r="F4" s="53">
        <v>1.8470885760534148</v>
      </c>
      <c r="G4" s="53">
        <v>1.8934838283359261</v>
      </c>
    </row>
    <row r="5" spans="1:7" ht="12" customHeight="1" x14ac:dyDescent="0.25">
      <c r="A5" s="48">
        <v>2</v>
      </c>
      <c r="B5" s="49" t="s">
        <v>21</v>
      </c>
      <c r="C5" s="50">
        <v>0.18</v>
      </c>
      <c r="D5" s="51">
        <v>465.4454500149082</v>
      </c>
      <c r="E5" s="52">
        <v>0.27928860337853911</v>
      </c>
      <c r="F5" s="53">
        <v>1.2894365041937605</v>
      </c>
      <c r="G5" s="53">
        <v>1.2623996627475027</v>
      </c>
    </row>
    <row r="6" spans="1:7" ht="12" customHeight="1" x14ac:dyDescent="0.25">
      <c r="A6" s="48">
        <v>3</v>
      </c>
      <c r="B6" s="49" t="s">
        <v>22</v>
      </c>
      <c r="C6" s="54">
        <v>0.18</v>
      </c>
      <c r="D6" s="55">
        <v>535.99762615131806</v>
      </c>
      <c r="E6" s="56">
        <v>0.15615929684433882</v>
      </c>
      <c r="F6" s="57">
        <v>0.82449408991180728</v>
      </c>
      <c r="G6" s="57">
        <v>0.89273031355355714</v>
      </c>
    </row>
    <row r="7" spans="1:7" ht="12" customHeight="1" x14ac:dyDescent="0.25">
      <c r="A7" s="48">
        <v>4</v>
      </c>
      <c r="B7" s="49" t="s">
        <v>23</v>
      </c>
      <c r="C7" s="54">
        <v>0.18</v>
      </c>
      <c r="D7" s="55">
        <v>519.90628356430318</v>
      </c>
      <c r="E7" s="56">
        <v>0.32469388519290537</v>
      </c>
      <c r="F7" s="57">
        <v>1.7380487112349252</v>
      </c>
      <c r="G7" s="57">
        <v>1.819246719798455</v>
      </c>
    </row>
    <row r="8" spans="1:7" ht="12" customHeight="1" x14ac:dyDescent="0.25">
      <c r="A8" s="48">
        <v>5</v>
      </c>
      <c r="B8" s="49" t="s">
        <v>24</v>
      </c>
      <c r="C8" s="54">
        <v>0.17</v>
      </c>
      <c r="D8" s="55">
        <v>523.50353328261326</v>
      </c>
      <c r="E8" s="56">
        <v>0.13807371553068387</v>
      </c>
      <c r="F8" s="57">
        <v>0.8118395230419243</v>
      </c>
      <c r="G8" s="57">
        <v>0.79073044009612725</v>
      </c>
    </row>
    <row r="9" spans="1:7" ht="12" customHeight="1" x14ac:dyDescent="0.25">
      <c r="A9" s="48">
        <v>6</v>
      </c>
      <c r="B9" s="49" t="s">
        <v>25</v>
      </c>
      <c r="C9" s="54">
        <v>0.17</v>
      </c>
      <c r="D9" s="55">
        <v>423.87707528314456</v>
      </c>
      <c r="E9" s="56">
        <v>0.50950441276306857</v>
      </c>
      <c r="F9" s="57">
        <v>0.8521080219590681</v>
      </c>
      <c r="G9" s="57">
        <v>1.9014460437349476</v>
      </c>
    </row>
    <row r="10" spans="1:7" ht="12" customHeight="1" x14ac:dyDescent="0.25">
      <c r="A10" s="48">
        <v>7</v>
      </c>
      <c r="B10" s="49" t="s">
        <v>33</v>
      </c>
      <c r="C10" s="50">
        <v>0.16</v>
      </c>
      <c r="D10" s="51">
        <v>357.01056156968878</v>
      </c>
      <c r="E10" s="52">
        <v>0.12123162344627421</v>
      </c>
      <c r="F10" s="53">
        <v>0.5869171012826242</v>
      </c>
      <c r="G10" s="53">
        <v>0.34333924036325236</v>
      </c>
    </row>
    <row r="11" spans="1:7" ht="12" customHeight="1" x14ac:dyDescent="0.25">
      <c r="A11" s="48">
        <v>8</v>
      </c>
      <c r="B11" s="49" t="s">
        <v>27</v>
      </c>
      <c r="C11" s="50">
        <v>0.16</v>
      </c>
      <c r="D11" s="51">
        <v>580.56714699747511</v>
      </c>
      <c r="E11" s="52">
        <v>0.30016146571325009</v>
      </c>
      <c r="F11" s="53">
        <v>1.3164102787955321</v>
      </c>
      <c r="G11" s="53">
        <v>1.4201304997747697</v>
      </c>
    </row>
    <row r="12" spans="1:7" ht="12" customHeight="1" x14ac:dyDescent="0.25">
      <c r="A12" s="58">
        <v>9</v>
      </c>
      <c r="B12" s="59" t="s">
        <v>31</v>
      </c>
      <c r="C12" s="60">
        <v>0.16</v>
      </c>
      <c r="D12" s="61">
        <v>472.20929011481826</v>
      </c>
      <c r="E12" s="62">
        <v>0.23947966740383575</v>
      </c>
      <c r="F12" s="63">
        <v>1</v>
      </c>
      <c r="G12" s="63">
        <v>1</v>
      </c>
    </row>
    <row r="13" spans="1:7" ht="12" customHeight="1" x14ac:dyDescent="0.25">
      <c r="A13" s="58">
        <v>10</v>
      </c>
      <c r="B13" s="59" t="s">
        <v>26</v>
      </c>
      <c r="C13" s="60">
        <v>0.15838767530870135</v>
      </c>
      <c r="D13" s="61">
        <v>487.21376174095883</v>
      </c>
      <c r="E13" s="62">
        <v>0.24468648540496371</v>
      </c>
      <c r="F13" s="63">
        <v>1.0391631301293101</v>
      </c>
      <c r="G13" s="63">
        <v>1.0824007160035984</v>
      </c>
    </row>
    <row r="14" spans="1:7" ht="12" customHeight="1" x14ac:dyDescent="0.25">
      <c r="A14" s="58">
        <v>11</v>
      </c>
      <c r="B14" s="59" t="s">
        <v>28</v>
      </c>
      <c r="C14" s="60">
        <v>0.15664199840910217</v>
      </c>
      <c r="D14" s="61">
        <v>466.2414555195316</v>
      </c>
      <c r="E14" s="62"/>
      <c r="F14" s="63"/>
      <c r="G14" s="63"/>
    </row>
    <row r="15" spans="1:7" ht="12" customHeight="1" x14ac:dyDescent="0.25">
      <c r="A15" s="48">
        <v>12</v>
      </c>
      <c r="B15" s="49" t="s">
        <v>29</v>
      </c>
      <c r="C15" s="54">
        <v>0.15</v>
      </c>
      <c r="D15" s="55">
        <v>552.18559515146001</v>
      </c>
      <c r="E15" s="56">
        <v>0.36257792143540352</v>
      </c>
      <c r="F15" s="57">
        <v>1.5176167273086731</v>
      </c>
      <c r="G15" s="57">
        <v>1.6202333432764351</v>
      </c>
    </row>
    <row r="16" spans="1:7" ht="12" customHeight="1" x14ac:dyDescent="0.25">
      <c r="A16" s="48">
        <v>13</v>
      </c>
      <c r="B16" s="49" t="s">
        <v>36</v>
      </c>
      <c r="C16" s="50">
        <v>0.15</v>
      </c>
      <c r="D16" s="51">
        <v>361.28343847332144</v>
      </c>
      <c r="E16" s="52">
        <v>0.57148067769408928</v>
      </c>
      <c r="F16" s="53">
        <v>2.4924222670149359</v>
      </c>
      <c r="G16" s="53">
        <v>1.7257497241599995</v>
      </c>
    </row>
    <row r="17" spans="1:7" ht="12" customHeight="1" x14ac:dyDescent="0.25">
      <c r="A17" s="48">
        <v>14</v>
      </c>
      <c r="B17" s="49" t="s">
        <v>35</v>
      </c>
      <c r="C17" s="50">
        <v>0.15</v>
      </c>
      <c r="D17" s="51">
        <v>427.97331446071695</v>
      </c>
      <c r="E17" s="52">
        <v>0.44023455899193215</v>
      </c>
      <c r="F17" s="53">
        <v>1.3576658884740083</v>
      </c>
      <c r="G17" s="53">
        <v>1.5116869495724978</v>
      </c>
    </row>
    <row r="18" spans="1:7" ht="12" customHeight="1" x14ac:dyDescent="0.25">
      <c r="A18" s="48">
        <v>15</v>
      </c>
      <c r="B18" s="49" t="s">
        <v>34</v>
      </c>
      <c r="C18" s="54">
        <v>0.15</v>
      </c>
      <c r="D18" s="55">
        <v>602.26183701155082</v>
      </c>
      <c r="E18" s="56">
        <v>0.39509457412514082</v>
      </c>
      <c r="F18" s="57">
        <v>1.7620257503432681</v>
      </c>
      <c r="G18" s="57">
        <v>1.7039142770048186</v>
      </c>
    </row>
    <row r="19" spans="1:7" ht="12" customHeight="1" x14ac:dyDescent="0.25">
      <c r="A19" s="48">
        <v>16</v>
      </c>
      <c r="B19" s="49" t="s">
        <v>30</v>
      </c>
      <c r="C19" s="54">
        <v>0.15</v>
      </c>
      <c r="D19" s="55">
        <v>517.68225586380061</v>
      </c>
      <c r="E19" s="56">
        <v>0.43765746448673276</v>
      </c>
      <c r="F19" s="57">
        <v>0.88490880299433528</v>
      </c>
      <c r="G19" s="57">
        <v>1.748045043836733</v>
      </c>
    </row>
    <row r="20" spans="1:7" ht="12" customHeight="1" x14ac:dyDescent="0.25">
      <c r="A20" s="48">
        <v>17</v>
      </c>
      <c r="B20" s="49" t="s">
        <v>32</v>
      </c>
      <c r="C20" s="54">
        <v>0.15</v>
      </c>
      <c r="D20" s="55">
        <v>532.2372349718122</v>
      </c>
      <c r="E20" s="56">
        <v>0.19486595019831801</v>
      </c>
      <c r="F20" s="57">
        <v>0.84479360157012595</v>
      </c>
      <c r="G20" s="57">
        <v>0.90895361189442336</v>
      </c>
    </row>
    <row r="21" spans="1:7" ht="12" customHeight="1" x14ac:dyDescent="0.25">
      <c r="A21" s="48">
        <v>18</v>
      </c>
      <c r="B21" s="49" t="s">
        <v>42</v>
      </c>
      <c r="C21" s="54">
        <v>0.14000000000000001</v>
      </c>
      <c r="D21" s="55">
        <v>375.05803352990733</v>
      </c>
      <c r="E21" s="56">
        <v>3.1737967914438503</v>
      </c>
      <c r="F21" s="57">
        <v>3.5435922790342853</v>
      </c>
      <c r="G21" s="57">
        <v>8.7421590554663222</v>
      </c>
    </row>
    <row r="22" spans="1:7" ht="12" customHeight="1" x14ac:dyDescent="0.25">
      <c r="A22" s="64">
        <v>19</v>
      </c>
      <c r="B22" s="65" t="s">
        <v>38</v>
      </c>
      <c r="C22" s="66">
        <v>0.14000000000000001</v>
      </c>
      <c r="D22" s="67">
        <v>428.63750332762885</v>
      </c>
      <c r="E22" s="68">
        <v>0.81560173697270466</v>
      </c>
      <c r="F22" s="69">
        <v>2.4439997083019742</v>
      </c>
      <c r="G22" s="69">
        <v>2.2056720693769996</v>
      </c>
    </row>
    <row r="23" spans="1:7" ht="12" customHeight="1" x14ac:dyDescent="0.25">
      <c r="A23" s="48">
        <v>20</v>
      </c>
      <c r="B23" s="49" t="s">
        <v>40</v>
      </c>
      <c r="C23" s="50">
        <v>0.14000000000000001</v>
      </c>
      <c r="D23" s="51">
        <v>292.98311126310989</v>
      </c>
      <c r="E23" s="52">
        <v>0.30264973778636489</v>
      </c>
      <c r="F23" s="53">
        <v>0.68637730887109472</v>
      </c>
      <c r="G23" s="53">
        <v>0.53174615404866532</v>
      </c>
    </row>
    <row r="24" spans="1:7" ht="12" customHeight="1" x14ac:dyDescent="0.25">
      <c r="A24" s="48">
        <v>21</v>
      </c>
      <c r="B24" s="49" t="s">
        <v>39</v>
      </c>
      <c r="C24" s="54">
        <v>0.14000000000000001</v>
      </c>
      <c r="D24" s="55">
        <v>331.38997441566647</v>
      </c>
      <c r="E24" s="56">
        <v>0.5345264224210704</v>
      </c>
      <c r="F24" s="57">
        <v>0.99446079565363887</v>
      </c>
      <c r="G24" s="57">
        <v>1.0587411196964669</v>
      </c>
    </row>
    <row r="25" spans="1:7" ht="12" customHeight="1" x14ac:dyDescent="0.25">
      <c r="A25" s="48">
        <v>22</v>
      </c>
      <c r="B25" s="49" t="s">
        <v>37</v>
      </c>
      <c r="C25" s="54">
        <v>0.14000000000000001</v>
      </c>
      <c r="D25" s="55">
        <v>311.67443335659459</v>
      </c>
      <c r="E25" s="56">
        <v>0.88895781637717119</v>
      </c>
      <c r="F25" s="57">
        <v>0.77779509236833666</v>
      </c>
      <c r="G25" s="57">
        <v>1.3445889895145755</v>
      </c>
    </row>
    <row r="26" spans="1:7" ht="12" customHeight="1" x14ac:dyDescent="0.25">
      <c r="A26" s="48">
        <v>23</v>
      </c>
      <c r="B26" s="49" t="s">
        <v>43</v>
      </c>
      <c r="C26" s="54">
        <v>0.14000000000000001</v>
      </c>
      <c r="D26" s="55">
        <v>354.04336048434732</v>
      </c>
      <c r="E26" s="56">
        <v>0.10322793068546272</v>
      </c>
      <c r="F26" s="57">
        <v>0.37342541594229195</v>
      </c>
      <c r="G26" s="57">
        <v>0.25089460647333989</v>
      </c>
    </row>
    <row r="27" spans="1:7" ht="12" customHeight="1" x14ac:dyDescent="0.25">
      <c r="A27" s="48">
        <v>24</v>
      </c>
      <c r="B27" s="49" t="s">
        <v>41</v>
      </c>
      <c r="C27" s="54">
        <v>0.14000000000000001</v>
      </c>
      <c r="D27" s="55">
        <v>295.65031900357366</v>
      </c>
      <c r="E27" s="56">
        <v>0.30045791883783357</v>
      </c>
      <c r="F27" s="57">
        <v>0.32970623128338844</v>
      </c>
      <c r="G27" s="57">
        <v>0.48063428938477426</v>
      </c>
    </row>
    <row r="28" spans="1:7" ht="12" customHeight="1" x14ac:dyDescent="0.25">
      <c r="A28" s="48">
        <v>25</v>
      </c>
      <c r="B28" s="49" t="s">
        <v>47</v>
      </c>
      <c r="C28" s="50">
        <v>0.14000000000000001</v>
      </c>
      <c r="D28" s="51">
        <v>409.50127118644065</v>
      </c>
      <c r="E28" s="52">
        <v>0.19484808454425362</v>
      </c>
      <c r="F28" s="53">
        <v>0.40258255516361918</v>
      </c>
      <c r="G28" s="53">
        <v>0.36903924249803555</v>
      </c>
    </row>
    <row r="29" spans="1:7" ht="12" customHeight="1" x14ac:dyDescent="0.25">
      <c r="A29" s="58">
        <v>26</v>
      </c>
      <c r="B29" s="59" t="s">
        <v>45</v>
      </c>
      <c r="C29" s="60">
        <v>0.13679429086739181</v>
      </c>
      <c r="D29" s="61">
        <v>350.65721707618485</v>
      </c>
      <c r="E29" s="62">
        <v>0.20426676733587432</v>
      </c>
      <c r="F29" s="63">
        <v>0.61623791728204869</v>
      </c>
      <c r="G29" s="63">
        <v>0.44273677737907968</v>
      </c>
    </row>
    <row r="30" spans="1:7" ht="12" customHeight="1" x14ac:dyDescent="0.25">
      <c r="A30" s="48">
        <v>27</v>
      </c>
      <c r="B30" s="49" t="s">
        <v>50</v>
      </c>
      <c r="C30" s="54">
        <v>0.13</v>
      </c>
      <c r="D30" s="55">
        <v>315.68462299686104</v>
      </c>
      <c r="E30" s="56">
        <v>0.22928898821925073</v>
      </c>
      <c r="F30" s="57">
        <v>0.70391641825243423</v>
      </c>
      <c r="G30" s="57">
        <v>0.3380120276048072</v>
      </c>
    </row>
    <row r="31" spans="1:7" ht="12" customHeight="1" x14ac:dyDescent="0.25">
      <c r="A31" s="48">
        <v>28</v>
      </c>
      <c r="B31" s="49" t="s">
        <v>49</v>
      </c>
      <c r="C31" s="54">
        <v>0.13</v>
      </c>
      <c r="D31" s="55">
        <v>388.41373272490222</v>
      </c>
      <c r="E31" s="56">
        <v>0.1751049294908944</v>
      </c>
      <c r="F31" s="57">
        <v>0.70460751699093815</v>
      </c>
      <c r="G31" s="57">
        <v>0.37411961240632091</v>
      </c>
    </row>
    <row r="32" spans="1:7" ht="12" customHeight="1" x14ac:dyDescent="0.25">
      <c r="A32" s="48">
        <v>29</v>
      </c>
      <c r="B32" s="49" t="s">
        <v>48</v>
      </c>
      <c r="C32" s="54">
        <v>0.13</v>
      </c>
      <c r="D32" s="55">
        <v>437.81051878084583</v>
      </c>
      <c r="E32" s="56">
        <v>0.28566081910840213</v>
      </c>
      <c r="F32" s="57">
        <v>0.82427345778139582</v>
      </c>
      <c r="G32" s="57">
        <v>0.85932782075524661</v>
      </c>
    </row>
    <row r="33" spans="1:7" ht="12" customHeight="1" x14ac:dyDescent="0.25">
      <c r="A33" s="48">
        <v>30</v>
      </c>
      <c r="B33" s="49" t="s">
        <v>46</v>
      </c>
      <c r="C33" s="54">
        <v>0.13</v>
      </c>
      <c r="D33" s="55">
        <v>277.85810356581021</v>
      </c>
      <c r="E33" s="56">
        <v>0.29472220075728306</v>
      </c>
      <c r="F33" s="57">
        <v>0.54420149163970788</v>
      </c>
      <c r="G33" s="57">
        <v>0.42477160019707799</v>
      </c>
    </row>
    <row r="34" spans="1:7" ht="12" customHeight="1" x14ac:dyDescent="0.25">
      <c r="A34" s="48">
        <v>31</v>
      </c>
      <c r="B34" s="49" t="s">
        <v>44</v>
      </c>
      <c r="C34" s="54">
        <v>0.13</v>
      </c>
      <c r="D34" s="55">
        <v>395.45377846287454</v>
      </c>
      <c r="E34" s="56">
        <v>0.36837980069421117</v>
      </c>
      <c r="F34" s="57">
        <v>1.4080367848866442</v>
      </c>
      <c r="G34" s="57">
        <v>0.99443330767140314</v>
      </c>
    </row>
    <row r="35" spans="1:7" ht="12" customHeight="1" x14ac:dyDescent="0.25">
      <c r="A35" s="48">
        <v>32</v>
      </c>
      <c r="B35" s="49" t="s">
        <v>51</v>
      </c>
      <c r="C35" s="54">
        <v>0.12</v>
      </c>
      <c r="D35" s="55">
        <v>359.98115826665276</v>
      </c>
      <c r="E35" s="56">
        <v>0.56659208666980687</v>
      </c>
      <c r="F35" s="57">
        <v>2.0810517423861805</v>
      </c>
      <c r="G35" s="57">
        <v>1.2274074433754121</v>
      </c>
    </row>
    <row r="36" spans="1:7" x14ac:dyDescent="0.25">
      <c r="A36" s="7" t="s">
        <v>52</v>
      </c>
    </row>
  </sheetData>
  <autoFilter ref="A3:G3" xr:uid="{C5CE1934-4CAA-468E-8640-2F3BF7655004}">
    <sortState ref="A4:G35">
      <sortCondition descending="1" ref="C3"/>
    </sortState>
  </autoFilter>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topLeftCell="A13" workbookViewId="0">
      <selection activeCell="G29" sqref="G29"/>
    </sheetView>
  </sheetViews>
  <sheetFormatPr defaultRowHeight="12.75" x14ac:dyDescent="0.2"/>
  <cols>
    <col min="1" max="1" width="9.140625" style="8"/>
    <col min="2" max="2" width="30.28515625" style="8" customWidth="1"/>
    <col min="3" max="3" width="13.28515625" style="8" customWidth="1"/>
    <col min="4" max="4" width="12.28515625" style="8" customWidth="1"/>
    <col min="5" max="16384" width="9.140625" style="8"/>
  </cols>
  <sheetData>
    <row r="1" spans="1:5" x14ac:dyDescent="0.2">
      <c r="A1" s="109" t="s">
        <v>132</v>
      </c>
      <c r="B1" s="109"/>
      <c r="C1" s="109"/>
      <c r="D1" s="109"/>
      <c r="E1" s="109"/>
    </row>
    <row r="2" spans="1:5" x14ac:dyDescent="0.2">
      <c r="A2" s="10"/>
    </row>
    <row r="3" spans="1:5" x14ac:dyDescent="0.2">
      <c r="A3" s="105" t="s">
        <v>83</v>
      </c>
      <c r="B3" s="105"/>
      <c r="C3" s="105"/>
      <c r="D3" s="105"/>
      <c r="E3" s="105"/>
    </row>
    <row r="4" spans="1:5" ht="24" x14ac:dyDescent="0.2">
      <c r="A4" s="70" t="s">
        <v>53</v>
      </c>
      <c r="B4" s="70" t="s">
        <v>54</v>
      </c>
      <c r="C4" s="20" t="s">
        <v>55</v>
      </c>
      <c r="D4" s="20" t="s">
        <v>56</v>
      </c>
    </row>
    <row r="5" spans="1:5" ht="12.75" customHeight="1" x14ac:dyDescent="0.2">
      <c r="A5" s="71">
        <v>1</v>
      </c>
      <c r="B5" s="72" t="s">
        <v>57</v>
      </c>
      <c r="C5" s="73">
        <v>62.709215759999999</v>
      </c>
      <c r="D5" s="74">
        <v>154</v>
      </c>
    </row>
    <row r="6" spans="1:5" ht="12.75" customHeight="1" x14ac:dyDescent="0.2">
      <c r="A6" s="71">
        <v>2</v>
      </c>
      <c r="B6" s="72" t="s">
        <v>58</v>
      </c>
      <c r="C6" s="73">
        <v>35.279742979999995</v>
      </c>
      <c r="D6" s="74">
        <v>74</v>
      </c>
    </row>
    <row r="7" spans="1:5" ht="12.75" customHeight="1" x14ac:dyDescent="0.2">
      <c r="A7" s="71">
        <v>3</v>
      </c>
      <c r="B7" s="72" t="s">
        <v>59</v>
      </c>
      <c r="C7" s="75">
        <v>12.95192351</v>
      </c>
      <c r="D7" s="74">
        <v>31</v>
      </c>
    </row>
    <row r="8" spans="1:5" ht="12.75" customHeight="1" x14ac:dyDescent="0.2">
      <c r="A8" s="71">
        <v>4</v>
      </c>
      <c r="B8" s="72" t="s">
        <v>60</v>
      </c>
      <c r="C8" s="73">
        <v>10.45196522</v>
      </c>
      <c r="D8" s="74">
        <v>27</v>
      </c>
    </row>
    <row r="9" spans="1:5" ht="24" customHeight="1" x14ac:dyDescent="0.2">
      <c r="A9" s="71">
        <v>5</v>
      </c>
      <c r="B9" s="72" t="s">
        <v>63</v>
      </c>
      <c r="C9" s="75">
        <v>3.2948895600000001</v>
      </c>
      <c r="D9" s="74">
        <v>8</v>
      </c>
    </row>
    <row r="10" spans="1:5" ht="12.75" customHeight="1" x14ac:dyDescent="0.2">
      <c r="A10" s="71">
        <v>6</v>
      </c>
      <c r="B10" s="72" t="s">
        <v>61</v>
      </c>
      <c r="C10" s="75">
        <v>2.5758702499999999</v>
      </c>
      <c r="D10" s="74">
        <v>8</v>
      </c>
    </row>
    <row r="11" spans="1:5" ht="12.75" customHeight="1" x14ac:dyDescent="0.2">
      <c r="A11" s="71">
        <v>7</v>
      </c>
      <c r="B11" s="72" t="s">
        <v>62</v>
      </c>
      <c r="C11" s="75">
        <v>0.598275</v>
      </c>
      <c r="D11" s="74">
        <v>3</v>
      </c>
    </row>
    <row r="12" spans="1:5" ht="12.75" customHeight="1" x14ac:dyDescent="0.2">
      <c r="A12" s="71">
        <v>8</v>
      </c>
      <c r="B12" s="72" t="s">
        <v>126</v>
      </c>
      <c r="C12" s="75">
        <v>0.486375</v>
      </c>
      <c r="D12" s="74">
        <v>1</v>
      </c>
    </row>
    <row r="13" spans="1:5" ht="12.75" customHeight="1" x14ac:dyDescent="0.2">
      <c r="A13" s="71">
        <v>9</v>
      </c>
      <c r="B13" s="72" t="s">
        <v>64</v>
      </c>
      <c r="C13" s="76">
        <v>0.43552999999999997</v>
      </c>
      <c r="D13" s="74">
        <v>3</v>
      </c>
    </row>
    <row r="14" spans="1:5" ht="12.75" customHeight="1" x14ac:dyDescent="0.2">
      <c r="A14" s="71">
        <v>10</v>
      </c>
      <c r="B14" s="72" t="s">
        <v>65</v>
      </c>
      <c r="C14" s="75">
        <v>0.29083826000000002</v>
      </c>
      <c r="D14" s="74">
        <v>4</v>
      </c>
    </row>
    <row r="15" spans="1:5" x14ac:dyDescent="0.2">
      <c r="A15" s="10"/>
    </row>
    <row r="16" spans="1:5" x14ac:dyDescent="0.2">
      <c r="A16" s="110" t="s">
        <v>84</v>
      </c>
      <c r="B16" s="110"/>
      <c r="C16" s="110"/>
      <c r="D16" s="110"/>
    </row>
    <row r="17" spans="1:4" ht="25.5" x14ac:dyDescent="0.2">
      <c r="A17" s="12"/>
      <c r="B17" s="12" t="s">
        <v>54</v>
      </c>
      <c r="C17" s="6" t="s">
        <v>55</v>
      </c>
      <c r="D17" s="6" t="s">
        <v>56</v>
      </c>
    </row>
    <row r="18" spans="1:4" ht="12.75" customHeight="1" x14ac:dyDescent="0.2">
      <c r="A18" s="13">
        <v>1</v>
      </c>
      <c r="B18" s="14" t="s">
        <v>66</v>
      </c>
      <c r="C18" s="19">
        <v>10.74393899</v>
      </c>
      <c r="D18" s="9">
        <v>2</v>
      </c>
    </row>
    <row r="19" spans="1:4" ht="12.75" customHeight="1" x14ac:dyDescent="0.2">
      <c r="A19" s="13">
        <v>2</v>
      </c>
      <c r="B19" s="14" t="s">
        <v>67</v>
      </c>
      <c r="C19" s="19">
        <v>5.5161100099999993</v>
      </c>
      <c r="D19" s="9">
        <v>11</v>
      </c>
    </row>
    <row r="20" spans="1:4" ht="12.75" customHeight="1" x14ac:dyDescent="0.2">
      <c r="A20" s="13">
        <v>3</v>
      </c>
      <c r="B20" s="14" t="s">
        <v>69</v>
      </c>
      <c r="C20" s="19">
        <v>3.1128235000000002</v>
      </c>
      <c r="D20" s="9">
        <v>9</v>
      </c>
    </row>
    <row r="21" spans="1:4" ht="12.75" customHeight="1" x14ac:dyDescent="0.2">
      <c r="A21" s="13">
        <v>4</v>
      </c>
      <c r="B21" s="14" t="s">
        <v>68</v>
      </c>
      <c r="C21" s="19">
        <v>2.8739520000000001</v>
      </c>
      <c r="D21" s="9">
        <v>2</v>
      </c>
    </row>
    <row r="22" spans="1:4" ht="12.75" customHeight="1" x14ac:dyDescent="0.2">
      <c r="A22" s="13">
        <v>5</v>
      </c>
      <c r="B22" s="14" t="s">
        <v>71</v>
      </c>
      <c r="C22" s="19">
        <v>2.7562625000000001</v>
      </c>
      <c r="D22" s="9">
        <v>3</v>
      </c>
    </row>
    <row r="23" spans="1:4" ht="12.75" customHeight="1" x14ac:dyDescent="0.2">
      <c r="A23" s="13">
        <v>6</v>
      </c>
      <c r="B23" s="14" t="s">
        <v>72</v>
      </c>
      <c r="C23" s="19">
        <v>2.7257250000000002</v>
      </c>
      <c r="D23" s="9">
        <v>6</v>
      </c>
    </row>
    <row r="24" spans="1:4" ht="12.75" customHeight="1" x14ac:dyDescent="0.2">
      <c r="A24" s="13">
        <v>7</v>
      </c>
      <c r="B24" s="14" t="s">
        <v>70</v>
      </c>
      <c r="C24" s="19">
        <v>2.68380588</v>
      </c>
      <c r="D24" s="9">
        <v>2</v>
      </c>
    </row>
    <row r="25" spans="1:4" ht="12.75" customHeight="1" x14ac:dyDescent="0.2">
      <c r="A25" s="13">
        <v>8</v>
      </c>
      <c r="B25" s="14" t="s">
        <v>73</v>
      </c>
      <c r="C25" s="19">
        <v>2.5510812500000002</v>
      </c>
      <c r="D25" s="9">
        <v>12</v>
      </c>
    </row>
    <row r="26" spans="1:4" ht="12.75" customHeight="1" x14ac:dyDescent="0.2">
      <c r="A26" s="13">
        <v>9</v>
      </c>
      <c r="B26" s="14" t="s">
        <v>127</v>
      </c>
      <c r="C26" s="19">
        <v>2.35346813</v>
      </c>
      <c r="D26" s="9">
        <v>2</v>
      </c>
    </row>
    <row r="27" spans="1:4" ht="12.75" customHeight="1" x14ac:dyDescent="0.2">
      <c r="A27" s="13">
        <v>10</v>
      </c>
      <c r="B27" s="14" t="s">
        <v>128</v>
      </c>
      <c r="C27" s="19">
        <v>2.3186624999999998</v>
      </c>
      <c r="D27" s="9">
        <v>1</v>
      </c>
    </row>
    <row r="28" spans="1:4" x14ac:dyDescent="0.2">
      <c r="A28" s="15"/>
      <c r="B28" s="16"/>
      <c r="C28" s="17"/>
      <c r="D28" s="17"/>
    </row>
    <row r="29" spans="1:4" x14ac:dyDescent="0.2">
      <c r="A29" s="109" t="s">
        <v>86</v>
      </c>
      <c r="B29" s="109"/>
      <c r="C29" s="109"/>
      <c r="D29" s="109"/>
    </row>
    <row r="30" spans="1:4" x14ac:dyDescent="0.2">
      <c r="A30" s="11"/>
    </row>
    <row r="31" spans="1:4" ht="24" x14ac:dyDescent="0.2">
      <c r="A31" s="77" t="s">
        <v>53</v>
      </c>
      <c r="B31" s="77" t="s">
        <v>54</v>
      </c>
      <c r="C31" s="78" t="s">
        <v>74</v>
      </c>
      <c r="D31" s="78" t="s">
        <v>75</v>
      </c>
    </row>
    <row r="32" spans="1:4" ht="12" customHeight="1" x14ac:dyDescent="0.2">
      <c r="A32" s="79">
        <v>1</v>
      </c>
      <c r="B32" s="80" t="s">
        <v>76</v>
      </c>
      <c r="C32" s="76">
        <v>5.9167337499999997</v>
      </c>
      <c r="D32" s="81">
        <v>3</v>
      </c>
    </row>
    <row r="33" spans="1:4" ht="12" customHeight="1" x14ac:dyDescent="0.2">
      <c r="A33" s="79">
        <v>2</v>
      </c>
      <c r="B33" s="80" t="s">
        <v>77</v>
      </c>
      <c r="C33" s="76">
        <v>4.1971519400000004</v>
      </c>
      <c r="D33" s="81">
        <v>49</v>
      </c>
    </row>
    <row r="34" spans="1:4" ht="26.25" customHeight="1" x14ac:dyDescent="0.2">
      <c r="A34" s="79">
        <v>3</v>
      </c>
      <c r="B34" s="80" t="s">
        <v>78</v>
      </c>
      <c r="C34" s="76">
        <v>2.0425290899999999</v>
      </c>
      <c r="D34" s="81">
        <v>8</v>
      </c>
    </row>
    <row r="35" spans="1:4" ht="12" customHeight="1" x14ac:dyDescent="0.2">
      <c r="A35" s="79">
        <v>4</v>
      </c>
      <c r="B35" s="80" t="s">
        <v>80</v>
      </c>
      <c r="C35" s="76">
        <v>1.9217036299999999</v>
      </c>
      <c r="D35" s="81">
        <v>7</v>
      </c>
    </row>
    <row r="36" spans="1:4" ht="12" customHeight="1" x14ac:dyDescent="0.2">
      <c r="A36" s="79">
        <v>5</v>
      </c>
      <c r="B36" s="80" t="s">
        <v>79</v>
      </c>
      <c r="C36" s="76">
        <v>1.7896475000000001</v>
      </c>
      <c r="D36" s="81">
        <v>12</v>
      </c>
    </row>
    <row r="37" spans="1:4" ht="14.25" customHeight="1" x14ac:dyDescent="0.2">
      <c r="A37" s="79">
        <v>6</v>
      </c>
      <c r="B37" s="80" t="s">
        <v>81</v>
      </c>
      <c r="C37" s="76">
        <v>1.26644124</v>
      </c>
      <c r="D37" s="81">
        <v>12</v>
      </c>
    </row>
    <row r="38" spans="1:4" ht="12" customHeight="1" x14ac:dyDescent="0.2">
      <c r="A38" s="79">
        <v>7</v>
      </c>
      <c r="B38" s="80" t="s">
        <v>82</v>
      </c>
      <c r="C38" s="76">
        <v>1.263528</v>
      </c>
      <c r="D38" s="81">
        <v>10</v>
      </c>
    </row>
    <row r="39" spans="1:4" ht="12" customHeight="1" x14ac:dyDescent="0.2">
      <c r="A39" s="79">
        <v>8</v>
      </c>
      <c r="B39" s="80" t="s">
        <v>129</v>
      </c>
      <c r="C39" s="76">
        <v>0.68793099999999996</v>
      </c>
      <c r="D39" s="81">
        <v>1</v>
      </c>
    </row>
    <row r="40" spans="1:4" ht="12" customHeight="1" x14ac:dyDescent="0.2">
      <c r="A40" s="79">
        <v>9</v>
      </c>
      <c r="B40" s="80" t="s">
        <v>85</v>
      </c>
      <c r="C40" s="76">
        <v>0.52350385999999993</v>
      </c>
      <c r="D40" s="81">
        <v>8</v>
      </c>
    </row>
    <row r="41" spans="1:4" ht="12" customHeight="1" x14ac:dyDescent="0.2">
      <c r="A41" s="79">
        <v>10</v>
      </c>
      <c r="B41" s="80" t="s">
        <v>130</v>
      </c>
      <c r="C41" s="76">
        <v>0.45143749999999999</v>
      </c>
      <c r="D41" s="81">
        <v>1</v>
      </c>
    </row>
  </sheetData>
  <mergeCells count="4">
    <mergeCell ref="A3:E3"/>
    <mergeCell ref="A1:E1"/>
    <mergeCell ref="A16:D16"/>
    <mergeCell ref="A29:D2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activeCell="U7" sqref="U7"/>
    </sheetView>
  </sheetViews>
  <sheetFormatPr defaultRowHeight="15" x14ac:dyDescent="0.25"/>
  <cols>
    <col min="1" max="1" width="23" customWidth="1"/>
    <col min="2" max="2" width="21" customWidth="1"/>
    <col min="3" max="3" width="29.7109375" customWidth="1"/>
  </cols>
  <sheetData>
    <row r="1" spans="1:5" x14ac:dyDescent="0.25">
      <c r="A1" s="10" t="s">
        <v>131</v>
      </c>
    </row>
    <row r="3" spans="1:5" ht="31.5" customHeight="1" x14ac:dyDescent="0.25">
      <c r="A3" s="82" t="s">
        <v>87</v>
      </c>
      <c r="B3" s="107" t="s">
        <v>88</v>
      </c>
      <c r="C3" s="107"/>
      <c r="D3" s="78" t="s">
        <v>9</v>
      </c>
      <c r="E3" s="78" t="s">
        <v>89</v>
      </c>
    </row>
    <row r="4" spans="1:5" ht="12.95" customHeight="1" x14ac:dyDescent="0.25">
      <c r="A4" s="117" t="s">
        <v>133</v>
      </c>
      <c r="B4" s="129" t="s">
        <v>90</v>
      </c>
      <c r="C4" s="130"/>
      <c r="D4" s="83">
        <v>13.338625</v>
      </c>
      <c r="E4" s="84">
        <f>D4/$D$37</f>
        <v>5.5808446037221571E-2</v>
      </c>
    </row>
    <row r="5" spans="1:5" ht="12.95" customHeight="1" x14ac:dyDescent="0.25">
      <c r="A5" s="118"/>
      <c r="B5" s="129" t="s">
        <v>91</v>
      </c>
      <c r="C5" s="130"/>
      <c r="D5" s="83">
        <v>4.5752790000000001</v>
      </c>
      <c r="E5" s="84">
        <f t="shared" ref="E5:E36" si="0">D5/$D$37</f>
        <v>1.9142843522232094E-2</v>
      </c>
    </row>
    <row r="6" spans="1:5" ht="12.95" customHeight="1" x14ac:dyDescent="0.25">
      <c r="A6" s="118"/>
      <c r="B6" s="129" t="s">
        <v>92</v>
      </c>
      <c r="C6" s="130"/>
      <c r="D6" s="83">
        <v>14.737774</v>
      </c>
      <c r="E6" s="84">
        <f t="shared" si="0"/>
        <v>6.1662447590195173E-2</v>
      </c>
    </row>
    <row r="7" spans="1:5" ht="12.95" customHeight="1" x14ac:dyDescent="0.25">
      <c r="A7" s="119"/>
      <c r="B7" s="129" t="s">
        <v>93</v>
      </c>
      <c r="C7" s="130"/>
      <c r="D7" s="83">
        <v>4.4314150000000003</v>
      </c>
      <c r="E7" s="84">
        <f t="shared" si="0"/>
        <v>1.8540920439403179E-2</v>
      </c>
    </row>
    <row r="8" spans="1:5" ht="23.25" customHeight="1" x14ac:dyDescent="0.25">
      <c r="A8" s="124" t="s">
        <v>134</v>
      </c>
      <c r="B8" s="131" t="s">
        <v>94</v>
      </c>
      <c r="C8" s="85" t="s">
        <v>95</v>
      </c>
      <c r="D8" s="86">
        <v>23.585318000000001</v>
      </c>
      <c r="E8" s="87">
        <f t="shared" si="0"/>
        <v>9.8680332258663142E-2</v>
      </c>
    </row>
    <row r="9" spans="1:5" ht="12.95" customHeight="1" x14ac:dyDescent="0.25">
      <c r="A9" s="125"/>
      <c r="B9" s="131"/>
      <c r="C9" s="85" t="s">
        <v>96</v>
      </c>
      <c r="D9" s="86">
        <v>5.5044199999999996</v>
      </c>
      <c r="E9" s="87">
        <f t="shared" si="0"/>
        <v>2.3030344322312317E-2</v>
      </c>
    </row>
    <row r="10" spans="1:5" ht="12.95" customHeight="1" x14ac:dyDescent="0.25">
      <c r="A10" s="125"/>
      <c r="B10" s="131"/>
      <c r="C10" s="88" t="s">
        <v>97</v>
      </c>
      <c r="D10" s="86">
        <v>2.7262209999999998</v>
      </c>
      <c r="E10" s="87">
        <f t="shared" si="0"/>
        <v>1.1406434888456659E-2</v>
      </c>
    </row>
    <row r="11" spans="1:5" ht="12.95" customHeight="1" x14ac:dyDescent="0.25">
      <c r="A11" s="125"/>
      <c r="B11" s="131"/>
      <c r="C11" s="85" t="s">
        <v>98</v>
      </c>
      <c r="D11" s="86">
        <v>3.042894</v>
      </c>
      <c r="E11" s="87">
        <f t="shared" si="0"/>
        <v>1.2731386150820289E-2</v>
      </c>
    </row>
    <row r="12" spans="1:5" ht="24" customHeight="1" x14ac:dyDescent="0.25">
      <c r="A12" s="125"/>
      <c r="B12" s="131"/>
      <c r="C12" s="88" t="s">
        <v>99</v>
      </c>
      <c r="D12" s="86">
        <v>1.441859</v>
      </c>
      <c r="E12" s="87">
        <f t="shared" si="0"/>
        <v>6.032699037178289E-3</v>
      </c>
    </row>
    <row r="13" spans="1:5" ht="12.95" customHeight="1" x14ac:dyDescent="0.25">
      <c r="A13" s="125"/>
      <c r="B13" s="131"/>
      <c r="C13" s="85" t="s">
        <v>100</v>
      </c>
      <c r="D13" s="86">
        <v>2.3702939999999999</v>
      </c>
      <c r="E13" s="87">
        <f t="shared" si="0"/>
        <v>9.9172459523639098E-3</v>
      </c>
    </row>
    <row r="14" spans="1:5" ht="12.95" customHeight="1" x14ac:dyDescent="0.25">
      <c r="A14" s="125"/>
      <c r="B14" s="132" t="s">
        <v>101</v>
      </c>
      <c r="C14" s="133"/>
      <c r="D14" s="89">
        <v>8.7843300000000006</v>
      </c>
      <c r="E14" s="87">
        <f t="shared" si="0"/>
        <v>3.6753399003131626E-2</v>
      </c>
    </row>
    <row r="15" spans="1:5" ht="12.95" customHeight="1" x14ac:dyDescent="0.25">
      <c r="A15" s="126"/>
      <c r="B15" s="132" t="s">
        <v>135</v>
      </c>
      <c r="C15" s="133"/>
      <c r="D15" s="89">
        <v>0.27468799999999999</v>
      </c>
      <c r="E15" s="87">
        <f t="shared" si="0"/>
        <v>1.1492871585393786E-3</v>
      </c>
    </row>
    <row r="16" spans="1:5" ht="12.95" customHeight="1" x14ac:dyDescent="0.25">
      <c r="A16" s="117" t="s">
        <v>136</v>
      </c>
      <c r="B16" s="129" t="s">
        <v>102</v>
      </c>
      <c r="C16" s="130"/>
      <c r="D16" s="90">
        <v>17.192226999999999</v>
      </c>
      <c r="E16" s="84">
        <f t="shared" si="0"/>
        <v>7.1931812521092958E-2</v>
      </c>
    </row>
    <row r="17" spans="1:5" ht="12.95" customHeight="1" x14ac:dyDescent="0.25">
      <c r="A17" s="118"/>
      <c r="B17" s="129" t="s">
        <v>103</v>
      </c>
      <c r="C17" s="130"/>
      <c r="D17" s="90">
        <v>19.463414</v>
      </c>
      <c r="E17" s="84">
        <f t="shared" si="0"/>
        <v>8.1434397467437816E-2</v>
      </c>
    </row>
    <row r="18" spans="1:5" ht="12.95" customHeight="1" x14ac:dyDescent="0.25">
      <c r="A18" s="118"/>
      <c r="B18" s="129" t="s">
        <v>104</v>
      </c>
      <c r="C18" s="130"/>
      <c r="D18" s="90">
        <v>23.161591000000001</v>
      </c>
      <c r="E18" s="84">
        <f t="shared" si="0"/>
        <v>9.6907469957337941E-2</v>
      </c>
    </row>
    <row r="19" spans="1:5" ht="12.95" customHeight="1" x14ac:dyDescent="0.25">
      <c r="A19" s="118"/>
      <c r="B19" s="129" t="s">
        <v>105</v>
      </c>
      <c r="C19" s="130"/>
      <c r="D19" s="90">
        <v>6.3609790000000004</v>
      </c>
      <c r="E19" s="84">
        <f t="shared" si="0"/>
        <v>2.661416399856804E-2</v>
      </c>
    </row>
    <row r="20" spans="1:5" ht="12.95" customHeight="1" x14ac:dyDescent="0.25">
      <c r="A20" s="118"/>
      <c r="B20" s="129" t="s">
        <v>106</v>
      </c>
      <c r="C20" s="130"/>
      <c r="D20" s="90">
        <v>8.3602159999999994</v>
      </c>
      <c r="E20" s="84">
        <f t="shared" si="0"/>
        <v>3.4978917504279214E-2</v>
      </c>
    </row>
    <row r="21" spans="1:5" ht="12.95" customHeight="1" x14ac:dyDescent="0.25">
      <c r="A21" s="118"/>
      <c r="B21" s="134" t="s">
        <v>107</v>
      </c>
      <c r="C21" s="135"/>
      <c r="D21" s="90">
        <v>11.878341000000001</v>
      </c>
      <c r="E21" s="84">
        <f t="shared" si="0"/>
        <v>4.969865729865084E-2</v>
      </c>
    </row>
    <row r="22" spans="1:5" ht="12.95" customHeight="1" x14ac:dyDescent="0.25">
      <c r="A22" s="118"/>
      <c r="B22" s="136" t="s">
        <v>108</v>
      </c>
      <c r="C22" s="137"/>
      <c r="D22" s="91">
        <v>8.0929760000000002</v>
      </c>
      <c r="E22" s="84">
        <f t="shared" si="0"/>
        <v>3.3860792576186023E-2</v>
      </c>
    </row>
    <row r="23" spans="1:5" ht="12.95" customHeight="1" x14ac:dyDescent="0.25">
      <c r="A23" s="119"/>
      <c r="B23" s="129" t="s">
        <v>137</v>
      </c>
      <c r="C23" s="130"/>
      <c r="D23" s="90">
        <v>2.3034680000000001</v>
      </c>
      <c r="E23" s="84">
        <f t="shared" si="0"/>
        <v>9.637647776773596E-3</v>
      </c>
    </row>
    <row r="24" spans="1:5" ht="24" customHeight="1" x14ac:dyDescent="0.25">
      <c r="A24" s="124" t="s">
        <v>138</v>
      </c>
      <c r="B24" s="127" t="s">
        <v>109</v>
      </c>
      <c r="C24" s="128"/>
      <c r="D24" s="92">
        <v>9.4198989999999991</v>
      </c>
      <c r="E24" s="87">
        <f t="shared" si="0"/>
        <v>3.9412602499701237E-2</v>
      </c>
    </row>
    <row r="25" spans="1:5" ht="12.95" customHeight="1" x14ac:dyDescent="0.25">
      <c r="A25" s="125"/>
      <c r="B25" s="127" t="s">
        <v>110</v>
      </c>
      <c r="C25" s="128"/>
      <c r="D25" s="92">
        <v>8.1342149999999993</v>
      </c>
      <c r="E25" s="87">
        <f t="shared" si="0"/>
        <v>3.4033335436198124E-2</v>
      </c>
    </row>
    <row r="26" spans="1:5" ht="12.95" customHeight="1" x14ac:dyDescent="0.25">
      <c r="A26" s="125"/>
      <c r="B26" s="127" t="s">
        <v>111</v>
      </c>
      <c r="C26" s="128"/>
      <c r="D26" s="93">
        <v>34.647457000000003</v>
      </c>
      <c r="E26" s="94">
        <f t="shared" si="0"/>
        <v>0.14496402247693857</v>
      </c>
    </row>
    <row r="27" spans="1:5" ht="12.95" customHeight="1" x14ac:dyDescent="0.25">
      <c r="A27" s="125"/>
      <c r="B27" s="127" t="s">
        <v>112</v>
      </c>
      <c r="C27" s="128"/>
      <c r="D27" s="89">
        <v>8.7493000000000001E-2</v>
      </c>
      <c r="E27" s="94">
        <f t="shared" si="0"/>
        <v>3.6606834431094861E-4</v>
      </c>
    </row>
    <row r="28" spans="1:5" ht="12.95" customHeight="1" x14ac:dyDescent="0.25">
      <c r="A28" s="126"/>
      <c r="B28" s="127" t="s">
        <v>143</v>
      </c>
      <c r="C28" s="128"/>
      <c r="D28" s="89">
        <v>0.45057999999999998</v>
      </c>
      <c r="E28" s="94">
        <f t="shared" si="0"/>
        <v>1.8852145266435854E-3</v>
      </c>
    </row>
    <row r="29" spans="1:5" ht="12.95" customHeight="1" x14ac:dyDescent="0.25">
      <c r="A29" s="117" t="s">
        <v>139</v>
      </c>
      <c r="B29" s="120" t="s">
        <v>113</v>
      </c>
      <c r="C29" s="121"/>
      <c r="D29" s="83">
        <v>1.2401880000000001</v>
      </c>
      <c r="E29" s="84">
        <f t="shared" si="0"/>
        <v>5.1889130306916756E-3</v>
      </c>
    </row>
    <row r="30" spans="1:5" ht="12.95" customHeight="1" x14ac:dyDescent="0.25">
      <c r="A30" s="118"/>
      <c r="B30" s="120" t="s">
        <v>114</v>
      </c>
      <c r="C30" s="121"/>
      <c r="D30" s="83">
        <v>0.46437699999999998</v>
      </c>
      <c r="E30" s="84">
        <f t="shared" si="0"/>
        <v>1.9429408012765063E-3</v>
      </c>
    </row>
    <row r="31" spans="1:5" ht="12.95" customHeight="1" x14ac:dyDescent="0.25">
      <c r="A31" s="118"/>
      <c r="B31" s="120" t="s">
        <v>115</v>
      </c>
      <c r="C31" s="121"/>
      <c r="D31" s="83">
        <v>0.33189000000000002</v>
      </c>
      <c r="E31" s="84">
        <f t="shared" si="0"/>
        <v>1.3886187785692654E-3</v>
      </c>
    </row>
    <row r="32" spans="1:5" ht="12.95" customHeight="1" x14ac:dyDescent="0.25">
      <c r="A32" s="118"/>
      <c r="B32" s="120" t="s">
        <v>116</v>
      </c>
      <c r="C32" s="121"/>
      <c r="D32" s="83">
        <v>9.8934999999999995E-2</v>
      </c>
      <c r="E32" s="84">
        <f t="shared" si="0"/>
        <v>4.1394136267362759E-4</v>
      </c>
    </row>
    <row r="33" spans="1:5" ht="12.95" customHeight="1" x14ac:dyDescent="0.25">
      <c r="A33" s="118"/>
      <c r="B33" s="120" t="s">
        <v>117</v>
      </c>
      <c r="C33" s="121"/>
      <c r="D33" s="95">
        <v>0.53742800000000002</v>
      </c>
      <c r="E33" s="84">
        <f t="shared" si="0"/>
        <v>2.2485842084091811E-3</v>
      </c>
    </row>
    <row r="34" spans="1:5" ht="12.95" customHeight="1" x14ac:dyDescent="0.25">
      <c r="A34" s="118"/>
      <c r="B34" s="122" t="s">
        <v>140</v>
      </c>
      <c r="C34" s="123"/>
      <c r="D34" s="95">
        <v>7.4813000000000004E-2</v>
      </c>
      <c r="E34" s="84">
        <f t="shared" si="0"/>
        <v>3.1301556745036744E-4</v>
      </c>
    </row>
    <row r="35" spans="1:5" ht="12.95" customHeight="1" x14ac:dyDescent="0.25">
      <c r="A35" s="119"/>
      <c r="B35" s="120" t="s">
        <v>141</v>
      </c>
      <c r="C35" s="121"/>
      <c r="D35" s="95">
        <v>0.166875</v>
      </c>
      <c r="E35" s="84">
        <f t="shared" si="0"/>
        <v>6.9820048411746709E-4</v>
      </c>
    </row>
    <row r="36" spans="1:5" x14ac:dyDescent="0.25">
      <c r="A36" s="111" t="s">
        <v>142</v>
      </c>
      <c r="B36" s="112"/>
      <c r="C36" s="113"/>
      <c r="D36" s="86">
        <v>1.7268030000000001</v>
      </c>
      <c r="E36" s="87">
        <f t="shared" si="0"/>
        <v>7.2248970221752487E-3</v>
      </c>
    </row>
    <row r="37" spans="1:5" x14ac:dyDescent="0.25">
      <c r="A37" s="114" t="s">
        <v>118</v>
      </c>
      <c r="B37" s="115"/>
      <c r="C37" s="116"/>
      <c r="D37" s="96">
        <f>SUM(D4:D36)</f>
        <v>239.00728200000003</v>
      </c>
      <c r="E37" s="97">
        <f>D37/$D$37</f>
        <v>1</v>
      </c>
    </row>
  </sheetData>
  <mergeCells count="35">
    <mergeCell ref="A8:A15"/>
    <mergeCell ref="B8:B13"/>
    <mergeCell ref="B14:C14"/>
    <mergeCell ref="B15:C15"/>
    <mergeCell ref="A16:A23"/>
    <mergeCell ref="B16:C16"/>
    <mergeCell ref="B17:C17"/>
    <mergeCell ref="B18:C18"/>
    <mergeCell ref="B19:C19"/>
    <mergeCell ref="B20:C20"/>
    <mergeCell ref="B21:C21"/>
    <mergeCell ref="B22:C22"/>
    <mergeCell ref="B23:C23"/>
    <mergeCell ref="B3:C3"/>
    <mergeCell ref="A4:A7"/>
    <mergeCell ref="B4:C4"/>
    <mergeCell ref="B5:C5"/>
    <mergeCell ref="B6:C6"/>
    <mergeCell ref="B7:C7"/>
    <mergeCell ref="A24:A28"/>
    <mergeCell ref="B24:C24"/>
    <mergeCell ref="B25:C25"/>
    <mergeCell ref="B26:C26"/>
    <mergeCell ref="B27:C27"/>
    <mergeCell ref="B28:C28"/>
    <mergeCell ref="A36:C36"/>
    <mergeCell ref="A37:C37"/>
    <mergeCell ref="A29:A35"/>
    <mergeCell ref="B29:C29"/>
    <mergeCell ref="B30:C30"/>
    <mergeCell ref="B31:C31"/>
    <mergeCell ref="B32:C32"/>
    <mergeCell ref="B33:C33"/>
    <mergeCell ref="B34:C34"/>
    <mergeCell ref="B35:C3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P19" sqref="P19"/>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6</vt:i4>
      </vt:variant>
    </vt:vector>
  </HeadingPairs>
  <TitlesOfParts>
    <vt:vector size="6" baseType="lpstr">
      <vt:lpstr>Tabel 1</vt:lpstr>
      <vt:lpstr>Tabel 2</vt:lpstr>
      <vt:lpstr>Tabel 3</vt:lpstr>
      <vt:lpstr>Tabel 4</vt:lpstr>
      <vt:lpstr>Tabel 5</vt:lpstr>
      <vt:lpstr>Lisainfo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2021-02-05T14:11:59Z</dcterms:modified>
</cp:coreProperties>
</file>